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920" windowWidth="19320" windowHeight="9720" tabRatio="932" activeTab="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troškovnik!$A$1:$J$308</definedName>
  </definedNames>
  <calcPr calcId="145621"/>
</workbook>
</file>

<file path=xl/calcChain.xml><?xml version="1.0" encoding="utf-8"?>
<calcChain xmlns="http://schemas.openxmlformats.org/spreadsheetml/2006/main">
  <c r="J259" i="4" l="1"/>
  <c r="J260" i="4"/>
  <c r="J258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26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190" i="4"/>
  <c r="J169" i="4"/>
  <c r="J170" i="4"/>
  <c r="J171" i="4"/>
  <c r="J172" i="4"/>
  <c r="J173" i="4"/>
  <c r="J174" i="4"/>
  <c r="J168" i="4"/>
  <c r="J153" i="4"/>
  <c r="J152" i="4"/>
  <c r="J134" i="4"/>
  <c r="J135" i="4"/>
  <c r="J136" i="4"/>
  <c r="J137" i="4"/>
  <c r="J138" i="4"/>
  <c r="J129" i="4"/>
  <c r="J130" i="4"/>
  <c r="J131" i="4"/>
  <c r="J132" i="4"/>
  <c r="J133" i="4"/>
  <c r="J128" i="4"/>
  <c r="J109" i="4"/>
  <c r="J110" i="4"/>
  <c r="J111" i="4"/>
  <c r="J112" i="4"/>
  <c r="J113" i="4"/>
  <c r="J114" i="4"/>
  <c r="J108" i="4"/>
  <c r="J92" i="4"/>
  <c r="J93" i="4"/>
  <c r="J90" i="4"/>
  <c r="J91" i="4"/>
  <c r="J88" i="4"/>
  <c r="J89" i="4"/>
  <c r="J87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46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9" i="4"/>
  <c r="J8" i="4" l="1"/>
  <c r="F66" i="4" l="1"/>
  <c r="F11" i="4" l="1"/>
  <c r="F10" i="4"/>
  <c r="F60" i="4" l="1"/>
  <c r="F176" i="4" l="1"/>
  <c r="F284" i="4" s="1"/>
  <c r="F214" i="4"/>
  <c r="F286" i="4" s="1"/>
  <c r="F263" i="4" l="1"/>
  <c r="F288" i="4" s="1"/>
  <c r="F140" i="4" l="1"/>
  <c r="F156" i="4" l="1"/>
  <c r="F282" i="4" s="1"/>
  <c r="F116" i="4"/>
  <c r="F278" i="4" s="1"/>
  <c r="F280" i="4"/>
  <c r="F95" i="4" l="1"/>
  <c r="F276" i="4" s="1"/>
  <c r="F35" i="4" l="1"/>
  <c r="F272" i="4" s="1"/>
  <c r="F76" i="4"/>
  <c r="F274" i="4" s="1"/>
  <c r="F291" i="4" l="1"/>
  <c r="F293" i="4" s="1"/>
  <c r="E52" i="1" s="1"/>
  <c r="E50" i="1" l="1"/>
</calcChain>
</file>

<file path=xl/sharedStrings.xml><?xml version="1.0" encoding="utf-8"?>
<sst xmlns="http://schemas.openxmlformats.org/spreadsheetml/2006/main" count="412" uniqueCount="277">
  <si>
    <t>REPUBLIKA HRVATSKA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</si>
  <si>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</si>
  <si>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</si>
  <si>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</si>
  <si>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</si>
  <si>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</si>
  <si>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</si>
  <si>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</si>
  <si>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</si>
  <si>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</si>
  <si>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</si>
  <si>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</si>
  <si>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</si>
  <si>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</si>
  <si>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</si>
  <si>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</si>
  <si>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</si>
  <si>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</si>
  <si>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</si>
  <si>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</si>
  <si>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</si>
  <si>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</si>
  <si>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</si>
  <si>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</si>
  <si>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</si>
  <si>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</si>
  <si>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</si>
  <si>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</si>
  <si>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</si>
  <si>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</si>
  <si>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</si>
  <si>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</si>
  <si>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</si>
  <si>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</si>
  <si>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</si>
  <si>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</si>
  <si>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</si>
  <si>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</si>
  <si>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</si>
  <si>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</si>
  <si>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</si>
  <si>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</si>
  <si>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</si>
  <si>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</si>
  <si>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</si>
  <si>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</si>
  <si>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</si>
  <si>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</si>
  <si>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</si>
  <si>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</si>
  <si>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</si>
  <si>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</si>
  <si>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</si>
  <si>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</si>
  <si>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</si>
  <si>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</si>
  <si>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</si>
  <si>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</si>
  <si>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</si>
  <si>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</si>
  <si>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</si>
  <si>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</si>
  <si>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</si>
  <si>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</si>
  <si>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</si>
  <si>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5.2.</t>
  </si>
  <si>
    <t>Ministarstvo branitelja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</si>
  <si>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</si>
  <si>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</si>
  <si>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</si>
  <si>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</si>
  <si>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</si>
  <si>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</si>
  <si>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</si>
  <si>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</si>
  <si>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</si>
  <si>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</si>
  <si>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</si>
  <si>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</si>
  <si>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</si>
  <si>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</si>
  <si>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</si>
  <si>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</si>
  <si>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</si>
  <si>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</si>
  <si>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</si>
  <si>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</si>
  <si>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</si>
  <si>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</si>
  <si>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Skidanje zidnih keremičkih pločica u prostoru radne kuhinje i kupaonice. Utovar, odvoz i istovar na lokaciju  udaljenu do 10 km. Obračun po m2 skinutih zidnih keramičkih pločica.</t>
  </si>
  <si>
    <t>1.7.</t>
  </si>
  <si>
    <t>1.8.</t>
  </si>
  <si>
    <t>komplet</t>
  </si>
  <si>
    <t>kupaonica</t>
  </si>
  <si>
    <t>radna kuhinja</t>
  </si>
  <si>
    <t>1.9.</t>
  </si>
  <si>
    <t>Demontaža postojeće elektro instalacije u stanu, zbog dotrajalosti i zastarjele instalacije. Stavka obuhvaća skidanje elektro galanterije (utičnice, prekidači, ploča s osiguračima,elektro kablovi isl.) te sva potreban štemanja. Radove izvodi kvalificirani radnik.Utovar, odvoz i istovar na lokaciju  udaljenu do 10 km. Obračun po kompletu.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</si>
  <si>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</si>
  <si>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</si>
  <si>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</si>
  <si>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</si>
  <si>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Izrada betonske košuljice C 12/15 (tzv.suhi estrih) debljine 5 cm u kupaonici.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</si>
  <si>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Popravak žbuke zidova na mjestima gdje je prethodno skinuta oštećena žbuka te na mjestima novo postavljenih elektro, vodovodnih i kanalizacijskih instalacija. U cijenu uračunati vrijednost svog osnovnog i pomoćnog materijala i rada.</t>
  </si>
  <si>
    <t>paušalno</t>
  </si>
  <si>
    <t>Razna sitna  štemanja, probijanja i slično po nalogu nadzornog inžinjera.</t>
  </si>
  <si>
    <t>m</t>
  </si>
  <si>
    <t>2.5.</t>
  </si>
  <si>
    <t>Probijanja raznih otvora u zidovima  za instalacije. Otvori veličine do 0,1 m2.</t>
  </si>
  <si>
    <t xml:space="preserve">m </t>
  </si>
  <si>
    <t>2.7.</t>
  </si>
  <si>
    <t>Rabiciranje šliceva nakon postave instalacija sa svim potrebnim materijalom i priborom. Širina šlica do 20 cm.</t>
  </si>
  <si>
    <t>2.8.</t>
  </si>
  <si>
    <t>Razna sitna krpanja i popravci.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</si>
  <si>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</si>
  <si>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</si>
  <si>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</si>
  <si>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</si>
  <si>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</si>
  <si>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OBRATITI POZORNOST NA UGRADNJU VANJSKOG PROZORA (SISTEM "RAL UGRADNJE").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</si>
  <si>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</si>
  <si>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</si>
  <si>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</si>
  <si>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</si>
  <si>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 xml:space="preserve">      sok keramičkih pločica 10 cm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</si>
  <si>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</si>
  <si>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</si>
  <si>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</si>
  <si>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</si>
  <si>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</si>
  <si>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</si>
  <si>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</si>
  <si>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 xml:space="preserve">      bojanje stropava</t>
  </si>
  <si>
    <t>UKUPNO SOBOSLIKARSKI I LIČILAČKI RADOVI :</t>
  </si>
  <si>
    <t>8.5.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</si>
  <si>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</si>
  <si>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Umivaonik dim. 65x55 cm</t>
  </si>
  <si>
    <t>PONUDA PO KOMPLETIMA</t>
  </si>
  <si>
    <t>9.5.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</si>
  <si>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</si>
  <si>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Dobava i ugradba  WC školjke  I klase, uključivo sa, kutnim ventilom, rozetom, daskom za sjedenje i vodokotlićem sa priborom. U stavku uračunati sva štemanja i krpanja. Komplet.</t>
  </si>
  <si>
    <t>Dobava i ugradba PVC sifona, sa PVC tuljkom i INOX rešetkom 15x15 cm. U cijenu uračunati i odvod od sifona, sa svim štemanjima i krpanjima.Komplet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</si>
  <si>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</si>
  <si>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9.6.</t>
  </si>
  <si>
    <t>9.7.</t>
  </si>
  <si>
    <t>Dobava i ugradba ogledala iznad umivaonika u širini umivaonika, prvoklasne izvedbe s ugradnjom na nevidljive nosače. Obračun po komadu kompletno montiranog ogledala, uključivo sav potreban rad i materijal.</t>
  </si>
  <si>
    <t>9.8.</t>
  </si>
  <si>
    <t>9.9.</t>
  </si>
  <si>
    <t>Dobava i ugradba etažera. Obračun po komadu kompletno montiranog etažera, uključivo sav potreban rad i materijal.</t>
  </si>
  <si>
    <t>9.10.</t>
  </si>
  <si>
    <t>Ostali građevinski radovi i sitni potrošni materijal kod zamjene instalacija u kupanici i kod montaže sanitarije.</t>
  </si>
  <si>
    <t>9.12.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</si>
  <si>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</si>
  <si>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</si>
  <si>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</si>
  <si>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Dobava, ugradnja i spajanje stropne svjetiljke u kupaonici, opalni pokrov, tip kao SITECO EUROPLEX TC, IP65, komplet sa izvorom svjetlosti 2xTC-LEL 18W, cod. 5LS23472TR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</si>
  <si>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</si>
  <si>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kompletne razvodne ploče, komplet opremljene (razdjelnik s montiranih 8 komada osigurača, 1 kom  zaštitne sklopke za kupaonice  FID 25/0,03A,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funkcionalnisti.</t>
  </si>
  <si>
    <t>Dobava i ugradnja zaštitne sklopka FID 40/0,5A.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</si>
  <si>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serijskog prekidača podžbuknog. U cijenu uključen i napojni kabel prosječne dužine 5,00 m po prkidaču te sva potrebna štemanja za provlačenje novih instalacija, krpanja nakon postavljenih instalacija i svi potrebni radovi i materijali do potpune funkcionalnisti.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</si>
  <si>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funkcionalnisti.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</si>
  <si>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</si>
  <si>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</si>
  <si>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utičnice II/p OG montirane podžbukno do visine poklopca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</si>
  <si>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utičnice za telefon. U cijenu uključen i napojni kabel prosječne dužine 8,00 m  te sva potrebna štemanja za provlačenje novih instalacija, krpanja nakon postavljenih instalacija i svi potrebni radovi i materijali do potpune funkcionalnisti.</t>
  </si>
  <si>
    <t>Dobava i montaža TV utičnice. U cijenu uključen i napojni kabel prosječne dužine 8,00 m  te sva potrebna štemanja za provlačenje novih instalacija, krpanja nakon postavljenih instalacija i svi potrebni radovi i materijali do potpune funkcionalnisti.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</si>
  <si>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</si>
  <si>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</si>
  <si>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</si>
  <si>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</si>
  <si>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</si>
  <si>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</si>
  <si>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</si>
  <si>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</si>
  <si>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</si>
  <si>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</si>
  <si>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Izrada dodatne hidroizolacije poda kupaonice na prethodno izveden estrih.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tlocrtne površine.</t>
  </si>
  <si>
    <t>4.2.</t>
  </si>
  <si>
    <t>Izrada hidroizolacije postojećeg poda u kupaonici (podna ploha + 10 cm vertikalnog ruba uz zidova), s jednim hladnim premazom i jednim slojem trake za varenje V-4 - vareno.</t>
  </si>
  <si>
    <t>Demontaža sanitarne opreme u kupanici te demontaža i skidanje postojeće dotrajale vodovodne i kanalizacijske instalacije u kupaonici te iste u kuhinji (za sudoper, dovod i odvod). Radove izvodi kvalificirani radnik.Utovar, odvoz i istovar na lokaciju  udaljenu do 10 km. Obračun po kompletu.</t>
  </si>
  <si>
    <t>4.3.</t>
  </si>
  <si>
    <t xml:space="preserve">Puna drvena ulazna vrata stana s nadsvjetlom </t>
  </si>
  <si>
    <t>Dobava i ugradba držača za ručnike pokraj umivanika i kade, zidna kromirana. Obračun po komadu kompletno montiranog držača, uključivo sav potreban rad i materijal.</t>
  </si>
  <si>
    <t>Dobava i ugradba držača WC papira, bočnomontaža na zid, rotacijska izvedba. Obračun po komadu kompletno montiranog držača, uključivo sav potreban rad i materijal.</t>
  </si>
  <si>
    <t>Ispitivanje parlafonske instalacije te izdavanje atesta ispravnosti.</t>
  </si>
  <si>
    <t>2.9.</t>
  </si>
  <si>
    <t>2.10.</t>
  </si>
  <si>
    <t>3. IZOLATERSKI RADOVI</t>
  </si>
  <si>
    <t>3.2.</t>
  </si>
  <si>
    <t>4. STOLARSKI RADOVI  (vanjska i unutarnja stolarija)</t>
  </si>
  <si>
    <t xml:space="preserve">5. KERAMIČARSKI RADOVI </t>
  </si>
  <si>
    <t>5.3.</t>
  </si>
  <si>
    <t xml:space="preserve">6. PARKETARSKI RADOVI </t>
  </si>
  <si>
    <t xml:space="preserve">7. SOBOSLIKARSKO LIČILAČKI RADOVI </t>
  </si>
  <si>
    <t>7.2.</t>
  </si>
  <si>
    <t>7.3.</t>
  </si>
  <si>
    <t>8. INSTALACIJE VODOVODA I KANALIZACIJE, SANITARNA OPREMA</t>
  </si>
  <si>
    <t>8.6.</t>
  </si>
  <si>
    <t>8.7.</t>
  </si>
  <si>
    <t>8.8.</t>
  </si>
  <si>
    <t>8.9.</t>
  </si>
  <si>
    <t>8.10.</t>
  </si>
  <si>
    <t>8.11.</t>
  </si>
  <si>
    <t>8.13.</t>
  </si>
  <si>
    <t>9. ELEKTROTEHNIČKE INSTALACIJE</t>
  </si>
  <si>
    <t>9.13.</t>
  </si>
  <si>
    <t>9.14.</t>
  </si>
  <si>
    <t>9.15.</t>
  </si>
  <si>
    <t>OPĆI OPIS INSTALACIJA VODOVODA I KANALIZACIJE I SANITARNE OPREME</t>
  </si>
  <si>
    <t>OPĆI OPIS SOBOSLIKARSKO LIČILAČKI RADOVI</t>
  </si>
  <si>
    <t>ZADARSKA</t>
  </si>
  <si>
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10 km. Obračum po m2 otučene žbuke.</t>
  </si>
  <si>
    <t>soba 1</t>
  </si>
  <si>
    <t>3.4.</t>
  </si>
  <si>
    <t>Izrada  hidroizolacije zida kupaonice, na zidove uz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površine izvedene izolacije.</t>
  </si>
  <si>
    <t>a/ zidne keramičke pločice u kupaonici visine 2,00 m</t>
  </si>
  <si>
    <t>Bojanje stropova nakon prethodno postavljenih ploča od gips kartonskih ploča, disperzivnom bojom u dva sloja u tonu i nijansi po izboru projektanta. Sve površine potrebno je prije boljanja dobro otprašiti i premazati impegnacijskim premazom. U cijenu uključiti sav materijal,  pripremne i pomoćne radove, kao što su gletanje, brušenje, radne skele i sl.</t>
  </si>
  <si>
    <t>Ličenje postojeće metalne zaštitne konstrukcije prozora uljenom bojom u tonu i nijansi po izboru projektanta u jednom temeljnom i dva završna lak premaza. Konstrukcija se sastoji od pet horizonatalnih elementa plosnatog presjeka te jednoh vertikalnog elementa kružnog plosnatog presjeka. U cijenu uključiti sav materijal, popravak oštećenja, te sve pripremne i pomoćne radove (gletanje, brušenje, radne skele i sl.)</t>
  </si>
  <si>
    <t>Dobava i montaža prekidača običnog podžbuknog (kuhinja, blagovaonica, dnevni boravak, sobe). U cijenu uključen i napojni kabel prosječne dužine 5,00 m po prkidaču te sva potrebna štemanja za provlačenje novih instalacija, krpanja nakon postavljenih instalacija i svi potrebni radovi i materijali do potpune funkcionalnisti.</t>
  </si>
  <si>
    <t>Dobava, ugradnja i spajanje zidnih i stropnih svjetiljki (plafonjere) s grlom E27 i štedne žarulje 11W u prostoru kuhinje, dnevnog boravka i blagovaonice te soba. U cijenu uključen i napojni kabel prosječne dužine 5,00 m po rasvjetnom mjestu te sva potrebna štemanja za provlačenje novih instalacija, krpanja nakon postavljenih instalacija i svi potrebni radovi i materijali do potpune funkcionalnisti.</t>
  </si>
  <si>
    <t>2.11.</t>
  </si>
  <si>
    <t>+</t>
  </si>
  <si>
    <r>
      <t>m</t>
    </r>
    <r>
      <rPr>
        <vertAlign val="superscript"/>
        <sz val="11"/>
        <rFont val="CRO_Swiss_Light-Normal"/>
        <charset val="238"/>
      </rPr>
      <t>1</t>
    </r>
  </si>
  <si>
    <t>a/  unutarnja kamena klupčica d=2 cm, širine  do 40cm</t>
  </si>
  <si>
    <t>9.11.</t>
  </si>
  <si>
    <t>GRAD BENKOVAC</t>
  </si>
  <si>
    <t>Knezova Šubića Bribirskih 17 B</t>
  </si>
  <si>
    <t>1. kat</t>
  </si>
  <si>
    <t>P+3</t>
  </si>
  <si>
    <t>Zagreb, kolovoz 2018. godine.</t>
  </si>
  <si>
    <t>Demontaža (skidanje) završne obloge poda od parketa u sobi i blagovaonici. Utovar, odvoz i istovar na lokaciju  udaljenu do 10 km. Obračun po m2 srušene podne konstrukcije s parketnom oblogom.</t>
  </si>
  <si>
    <t>Demontaža (rušenje) konstrukcije poda u kupaonici i kuhinji, sa svim slojevima. Utovar, odvoz i istovar na lokaciju  udaljenu do 10 km. Obračun po m2 razbijenih podova.</t>
  </si>
  <si>
    <t xml:space="preserve">kuhinja i blagovaonica </t>
  </si>
  <si>
    <t xml:space="preserve">hodnik </t>
  </si>
  <si>
    <t>ostava</t>
  </si>
  <si>
    <t>Rušenje postojećih pregradnih zidova od opeke NF zidani u PCM-u obostrano žbukani, utovar, odvoz i pažljivi istovar na deponiju udaljenu do 10 km.</t>
  </si>
  <si>
    <t>Skidanje sokla podne obloge od teraco pločica na terasi. Utovar, odvoz i istovar na lokaciju  udaljenu do 10 km. Obračun po m2 skinutih zidnih keramičkih pločica.</t>
  </si>
  <si>
    <t>m'</t>
  </si>
  <si>
    <t>Izrada betonske košuljice C 12/15 (tzv.suhi estrih) debljine 5 cm u  kuhinji.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</si>
  <si>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1.10.</t>
  </si>
  <si>
    <t>Popravak postojeće betonske košuljice  (cementni estrih) u  prostoru blagovaonice, dnevnog boravka, sobe i hodnika gdje je bila ugrađena završna obloga od parketa. Popravak obuhvaća popravak oštećenih i ispucalih dijelova estriha te premazivanje površine po potrebi samonivelirajućom masom. U cijenu uračunati vrijednost svog osnovnog i pomoćnog materijala i rada.</t>
  </si>
  <si>
    <t>Popravak žbuke stropova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</si>
  <si>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 xml:space="preserve">Zidarska obrada oko novougrađenih ulaznih vrata, unutarnjih vrata te oko postojeće ugrađenje vanjske stolarije od PVC-a (prozora i balkonskih vrata). Uključivo eventualni popravak ploha oko ugrađenih elemenata, štemanja i žbukanja tj. dovođenje otvora u pravokutni oblik, po potrebi, te potrebna radna skela. </t>
  </si>
  <si>
    <t>2.6.</t>
  </si>
  <si>
    <t>Nabava i ugradba unutarnjih prozorskih klupčica</t>
  </si>
  <si>
    <t>Izrada toplinske izolacije podova u kuhinji gdje se izvodi novi cementni estrih, od EPS (EEPS) ploča debljine 5 cm. Između EPS ploča i betonske košuljice postavlja se PE folija debljine 0,20 mm s potrebnim preklopima koji se lijepe samoljepljivom trakom širine 4 cm.</t>
  </si>
  <si>
    <t>Na tipsku metalnu potkonstrukciju širine 75 mm obostrano se montiraju dvostruke obloge pločama, a šupljina se ispunjava mineralnom vunom debljine 5,0 cm. Završna obrada s glet masom, obostrano. U cijenu uračunati sve radnje po pravilima struke, sve do pripreme zida za bojanje. Izvedba u svemu prema uputstvima proizvođača. U cijenu uključen sav potreban rad i materijal. Obračun po m2 izvedenog zida.</t>
  </si>
  <si>
    <t>2.12.</t>
  </si>
  <si>
    <t>a/  Unutarnja drvena vrata kupaonice zidarske vel. 70/210 cm</t>
  </si>
  <si>
    <t>Dobava i ugradba metalnih pragova (lajsni) unutarnjih vrata širine te lajsne između različitih vrsta završne obloge podova 1,0 do 1,5 cm. Za odabir konzultirati nadzornog inženjera.</t>
  </si>
  <si>
    <t>Popločenje poda  balkona keramičkim pločicama I klase debljine 1,0 cm, po izboru investitora i/ili nadzornog inženjera. Pločice se polažu u fleksibilnom građevinskom lijepilu preko postojeće obloge od lijevanog teraca. U cijenu uključen sav potreban rad i materijal do potpune gotovosti. Obračun po m2 postavljenih pločica.</t>
  </si>
  <si>
    <t xml:space="preserve">Oblaganje zidova  kupanice i radne kuhinje keramičkim pločicama I klase debljine 1,0 cm po izboru investitora i/ili nadzornog inženjera. Pločice se polažu u fleksibilnom građevinskom lijepilu preko postojeće obloge od lijevanog teraca. U cijenu uključen sav potreban rad i materijal do potpune gotovosti. Obračun po m2 postavljenih pločica. </t>
  </si>
  <si>
    <t>Popločenje podova  kupanice, kuhinje, hodnika i blagovaonice keramičkim pločicama I klase debljine 1,0 cm, po izboru investitora i/ili nadzornog inženjera. Pločice se polažu u fleksibilnom građevinskom lijepilu. U cijenu uključen sav potreban rad i materijal do potpune gotovosti. Obračun po m2 postavljenih pločica.</t>
  </si>
  <si>
    <t>Bojanje unutarnjih zidova (novih i postojećih) disperzivnom bojom, u dva sloja u tonu i nijansi po izboru projektanta. Prije nanošenja boje sve površine potrebno je dobro otprašiti i premazati impregnacijskim premazom. U cijenu uključiti sav materijal,  pripremne i pomoćne radove, kao što su gletanje, brušenje, radne skele i sl.</t>
  </si>
  <si>
    <t xml:space="preserve">          bojanje zidova</t>
  </si>
  <si>
    <t>Zaštitna konstrukcija je dimenzije 130/100 cm</t>
  </si>
  <si>
    <t>Dobava i ugradba polukružne tuš kade dim 80x80 cm I klase, uključivo sa mješalicom, kutnim ventilima, rozetom,  sifonom, te nosačom zastora i zastorom od vodotpornog plastificiranog materijala te ostalom pripadajućom opremom. Postaviti jednoručnu tuš bateriju. Tuš i crijevo ugraditi na zid kao klizni. U cijenu uračunati sav potreban materijal i rad do potpune gotovosti. Komplet.</t>
  </si>
  <si>
    <t>Dobava i montaža visokotlačnog električnog bojlera sadržaja 80 l, proizvod kao »Gorenje« ili jednako vrijedan proizvod,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</si>
  <si>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>Izrada, dobava i ugradba  ulaznih punih vrata stana s protuprovalnom bravom, od kvalitetne drvene građe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</si>
  <si>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vel. 90/210 cm</t>
  </si>
  <si>
    <t>Pažljiva demontaža stolarije sa svim potrebnim radovima i pomoćnim konstrukcijama. Slaganje, utovar, odvoz i pažljivi istovar na lokaciju  udaljenu do 10 km (ulazna vrata 0,9x2,05+0,45m, unut.vrata 0,70x2,10m, 0,8x2,10 i 0,9x2,10, 1,3x0,70m).</t>
  </si>
  <si>
    <t>Izrada pregradnog zida kupaonice iz dvostrukih gips-kartonskih vodootpornih ploča debljine 12,5 mm kao Knauf ukupne debljine 125 mm.</t>
  </si>
  <si>
    <t>Izrada pregradnog zida između sobe i dnevnog boravak iz dvostrukih gips-kartonskih običnih ploča debljine 12,5 mm kao Knauf ukupne debljine 125 mm.</t>
  </si>
  <si>
    <t>2.13.</t>
  </si>
  <si>
    <t>3.3.</t>
  </si>
  <si>
    <t>4.1.</t>
  </si>
  <si>
    <t>Izrada, dobava i ugradba jednokrilnih zaokretnih punih unutarnjih vrata kupaonice.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</si>
  <si>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a/  Unutarnja drvena sobna vrata zidarske vel. 90/205 cm</t>
  </si>
  <si>
    <t>b/ zidne keramičke pločice u radnoj kuhinji visine 1,20m iznad kuhinjskih elemenata. Pločice se ugrađuju na visini od 70 do 160 cm</t>
  </si>
  <si>
    <t>Dobava i ugradba gotovog hrastovog troslojnog parketa debljine 14 mm,  na prethodno izveden cementni estrih. Završna obrada parketa je sjajni lak. U cijenu uključen sav potreban rad i materijal do potpune gotovosti.</t>
  </si>
  <si>
    <t>Izvedba priključka za sudoper koji se sastoji od dovoda cijevi za dovod i odvod vode, te dva podžbukna ventila.  U cijenu uključen sav potreban rad i materija, sva štemanja i krpanja.Komplet.</t>
  </si>
  <si>
    <t>Montaža na zid u sobi i dnevnom boravku konvektorske grijalice proizvođača Terma, model N60, snage 1500W. Grijalice osigurava Neručitelj. Stavka obuhvaća radove i materijal potreban za montažu grijalice na zid.</t>
  </si>
  <si>
    <t>9.16.</t>
  </si>
  <si>
    <t>9.17.</t>
  </si>
  <si>
    <t>9.18.</t>
  </si>
  <si>
    <t>Dobava i  ugradnja kupaonskog električnog ventilatora proizvođača kao Gorenje ili jednakovrijedan proizvod  za ugradnju u cijev promjera 100 m, snage 16 W. Grijalica se montira na ventilacioni kanal uz zid kupaonice. U stavku uključena i ugradnja napojnog elektro kabela te priključak ventilatora na elektro mrežu, sav potreban rad i materijal do potpune gotovosti. Obračun po komadu.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</si>
  <si>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</si>
  <si>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MINISTARSTVO HRVATSKIH BRANITELJA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</si>
</sst>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sz val="10"/>
      <name val="CRO_Swiss_Light-Normal"/>
      <charset val="238"/>
    </font>
    <font>
      <vertAlign val="superscript"/>
      <sz val="11"/>
      <name val="CRO_Swiss_Light-Norm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3"/>
      </left>
      <right style="medium">
        <color indexed="26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18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6" fillId="0" borderId="0" xfId="0" applyFont="1"/>
    <xf numFmtId="0" fontId="0" fillId="0" borderId="0" xfId="0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2" fontId="0" fillId="0" borderId="4" xfId="0" applyNumberFormat="1" applyFont="1" applyBorder="1" applyAlignment="1" applyProtection="1">
      <alignment horizontal="center" wrapText="1"/>
      <protection locked="0"/>
    </xf>
    <xf numFmtId="2" fontId="0" fillId="0" borderId="3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4" fontId="0" fillId="2" borderId="5" xfId="0" applyNumberFormat="1" applyFont="1" applyFill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 wrapText="1"/>
      <protection locked="0"/>
    </xf>
    <xf numFmtId="0" fontId="0" fillId="2" borderId="0" xfId="0" applyFont="1" applyFill="1"/>
    <xf numFmtId="0" fontId="22" fillId="0" borderId="0" xfId="0" quotePrefix="1" applyFont="1" applyAlignment="1" applyProtection="1">
      <alignment horizontal="justify" vertical="justify" wrapText="1"/>
    </xf>
    <xf numFmtId="166" fontId="22" fillId="0" borderId="0" xfId="0" quotePrefix="1" applyNumberFormat="1" applyFont="1" applyAlignment="1" applyProtection="1">
      <alignment horizontal="left" vertical="top"/>
    </xf>
    <xf numFmtId="0" fontId="22" fillId="0" borderId="0" xfId="0" applyFont="1" applyAlignment="1" applyProtection="1">
      <alignment horizontal="center" wrapText="1"/>
    </xf>
    <xf numFmtId="4" fontId="22" fillId="2" borderId="0" xfId="0" applyNumberFormat="1" applyFont="1" applyFill="1" applyAlignment="1" applyProtection="1">
      <alignment horizontal="center"/>
    </xf>
    <xf numFmtId="0" fontId="23" fillId="4" borderId="7" xfId="0" applyFont="1" applyFill="1" applyBorder="1" applyAlignment="1" applyProtection="1">
      <alignment horizontal="center"/>
    </xf>
    <xf numFmtId="4" fontId="24" fillId="0" borderId="0" xfId="0" applyNumberFormat="1" applyFont="1" applyAlignment="1" applyProtection="1">
      <alignment horizontal="right"/>
    </xf>
    <xf numFmtId="0" fontId="25" fillId="0" borderId="0" xfId="0" applyFont="1" applyProtection="1"/>
    <xf numFmtId="0" fontId="1" fillId="0" borderId="0" xfId="0" applyFont="1" applyAlignment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0" quotePrefix="1" applyFont="1" applyFill="1" applyAlignment="1" applyProtection="1">
      <alignment horizontal="justify" vertical="justify" wrapText="1"/>
    </xf>
    <xf numFmtId="0" fontId="9" fillId="2" borderId="0" xfId="0" applyFont="1" applyFill="1" applyBorder="1" applyAlignment="1" applyProtection="1">
      <alignment horizontal="justify" vertical="top" wrapText="1"/>
    </xf>
    <xf numFmtId="4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2" fontId="0" fillId="0" borderId="0" xfId="0" applyNumberFormat="1" applyFont="1" applyProtection="1">
      <protection locked="0"/>
    </xf>
    <xf numFmtId="0" fontId="0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wrapText="1"/>
    </xf>
    <xf numFmtId="4" fontId="0" fillId="2" borderId="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horizontal="center" wrapText="1"/>
    </xf>
    <xf numFmtId="2" fontId="0" fillId="0" borderId="5" xfId="0" applyNumberFormat="1" applyFont="1" applyBorder="1" applyAlignment="1" applyProtection="1">
      <alignment horizontal="center"/>
    </xf>
    <xf numFmtId="4" fontId="0" fillId="0" borderId="5" xfId="0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2" fontId="0" fillId="0" borderId="3" xfId="0" applyNumberFormat="1" applyFont="1" applyBorder="1" applyAlignment="1" applyProtection="1">
      <alignment horizontal="center"/>
    </xf>
    <xf numFmtId="4" fontId="0" fillId="0" borderId="3" xfId="0" applyNumberFormat="1" applyFont="1" applyBorder="1" applyAlignment="1" applyProtection="1">
      <alignment horizontal="center"/>
    </xf>
    <xf numFmtId="2" fontId="0" fillId="2" borderId="5" xfId="0" applyNumberFormat="1" applyFont="1" applyFill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 wrapText="1"/>
    </xf>
    <xf numFmtId="4" fontId="0" fillId="2" borderId="4" xfId="0" applyNumberFormat="1" applyFon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 wrapText="1"/>
    </xf>
    <xf numFmtId="4" fontId="0" fillId="2" borderId="3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4" fontId="0" fillId="2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4" fontId="0" fillId="2" borderId="6" xfId="0" applyNumberFormat="1" applyFont="1" applyFill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vertical="top" wrapText="1"/>
    </xf>
    <xf numFmtId="0" fontId="0" fillId="0" borderId="0" xfId="0" applyFont="1" applyAlignment="1" applyProtection="1">
      <alignment horizontal="center" vertical="top"/>
    </xf>
    <xf numFmtId="0" fontId="0" fillId="0" borderId="0" xfId="0" applyProtection="1"/>
    <xf numFmtId="0" fontId="0" fillId="2" borderId="0" xfId="0" applyFill="1" applyProtection="1"/>
    <xf numFmtId="0" fontId="0" fillId="0" borderId="0" xfId="0" applyFont="1" applyProtection="1"/>
    <xf numFmtId="0" fontId="0" fillId="2" borderId="0" xfId="0" applyFont="1" applyFill="1" applyProtection="1"/>
    <xf numFmtId="2" fontId="0" fillId="0" borderId="0" xfId="0" applyNumberFormat="1" applyFont="1" applyProtection="1"/>
    <xf numFmtId="0" fontId="21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vertical="top" wrapText="1"/>
    </xf>
    <xf numFmtId="0" fontId="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4" fontId="0" fillId="0" borderId="0" xfId="0" applyNumberFormat="1" applyFont="1" applyProtection="1"/>
    <xf numFmtId="0" fontId="0" fillId="0" borderId="5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4" fontId="0" fillId="2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" fontId="0" fillId="0" borderId="3" xfId="0" applyNumberFormat="1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top" wrapText="1"/>
    </xf>
    <xf numFmtId="4" fontId="0" fillId="0" borderId="0" xfId="0" applyNumberFormat="1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left" vertical="top" wrapText="1"/>
    </xf>
    <xf numFmtId="0" fontId="6" fillId="0" borderId="0" xfId="0" applyFont="1" applyProtection="1"/>
    <xf numFmtId="0" fontId="7" fillId="2" borderId="0" xfId="0" applyFont="1" applyFill="1" applyAlignment="1" applyProtection="1">
      <alignment horizontal="center" vertical="top" wrapText="1"/>
    </xf>
    <xf numFmtId="0" fontId="14" fillId="2" borderId="0" xfId="0" applyFont="1" applyFill="1" applyAlignment="1" applyProtection="1">
      <alignment horizontal="justify" vertical="top" wrapText="1"/>
    </xf>
    <xf numFmtId="0" fontId="1" fillId="2" borderId="5" xfId="0" applyFont="1" applyFill="1" applyBorder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top" wrapText="1"/>
    </xf>
    <xf numFmtId="0" fontId="10" fillId="2" borderId="0" xfId="2" applyFont="1" applyFill="1" applyAlignment="1" applyProtection="1">
      <alignment horizontal="justify" vertical="top" wrapText="1"/>
    </xf>
    <xf numFmtId="0" fontId="10" fillId="2" borderId="0" xfId="2" applyFont="1" applyFill="1" applyBorder="1" applyAlignment="1" applyProtection="1">
      <alignment horizontal="justify" vertical="top" wrapText="1"/>
    </xf>
    <xf numFmtId="0" fontId="10" fillId="2" borderId="0" xfId="3" applyFont="1" applyFill="1" applyAlignment="1" applyProtection="1">
      <alignment horizontal="justify" vertical="top"/>
    </xf>
    <xf numFmtId="0" fontId="10" fillId="0" borderId="0" xfId="3" applyFont="1" applyFill="1" applyAlignment="1" applyProtection="1">
      <alignment horizontal="justify" vertical="center"/>
    </xf>
    <xf numFmtId="0" fontId="10" fillId="0" borderId="0" xfId="3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right"/>
    </xf>
    <xf numFmtId="4" fontId="0" fillId="0" borderId="0" xfId="0" applyNumberFormat="1" applyFont="1" applyProtection="1">
      <protection locked="0"/>
    </xf>
    <xf numFmtId="4" fontId="24" fillId="0" borderId="0" xfId="0" applyNumberFormat="1" applyFont="1" applyAlignme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/>
    </xf>
    <xf numFmtId="0" fontId="0" fillId="0" borderId="0" xfId="0" applyFont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right" vertical="top"/>
    </xf>
    <xf numFmtId="164" fontId="1" fillId="3" borderId="0" xfId="0" applyNumberFormat="1" applyFont="1" applyFill="1" applyBorder="1" applyAlignment="1" applyProtection="1">
      <alignment horizontal="right"/>
    </xf>
    <xf numFmtId="0" fontId="17" fillId="3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justify" vertical="justify" wrapText="1"/>
    </xf>
    <xf numFmtId="0" fontId="0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center" vertical="center"/>
    </xf>
    <xf numFmtId="2" fontId="0" fillId="0" borderId="3" xfId="0" applyNumberFormat="1" applyFont="1" applyBorder="1" applyAlignment="1" applyProtection="1">
      <alignment horizontal="center" wrapText="1"/>
    </xf>
    <xf numFmtId="4" fontId="0" fillId="0" borderId="3" xfId="0" applyNumberFormat="1" applyFont="1" applyBorder="1" applyAlignment="1" applyProtection="1">
      <alignment horizontal="center" wrapText="1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showZeros="0" view="pageLayout" topLeftCell="A6" zoomScale="115" zoomScaleNormal="100" zoomScalePageLayoutView="115" workbookViewId="0">
      <selection activeCell="E46" sqref="E46:G49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58"/>
      <c r="B5" s="158"/>
      <c r="C5" s="158"/>
      <c r="D5" s="158"/>
      <c r="E5" s="1"/>
      <c r="F5" s="1"/>
      <c r="G5" s="1"/>
      <c r="H5" s="1"/>
      <c r="I5" s="1"/>
    </row>
    <row r="6" spans="1:10">
      <c r="A6" s="146" t="s">
        <v>0</v>
      </c>
      <c r="B6" s="146"/>
      <c r="C6" s="146"/>
      <c r="D6" s="146"/>
      <c r="E6" s="146"/>
      <c r="F6" s="1"/>
      <c r="G6" s="1"/>
      <c r="H6" s="1"/>
      <c r="I6" s="1"/>
    </row>
    <row r="7" spans="1:10" ht="15" customHeight="1">
      <c r="A7" s="146" t="s">
        <v>276</v>
      </c>
      <c r="B7" s="146"/>
      <c r="C7" s="146"/>
      <c r="D7" s="146"/>
      <c r="E7" s="146"/>
      <c r="F7" s="1"/>
      <c r="G7" s="1"/>
      <c r="H7" s="1"/>
      <c r="I7" s="1"/>
    </row>
    <row r="8" spans="1:10">
      <c r="A8" s="146"/>
      <c r="B8" s="146"/>
      <c r="C8" s="146"/>
      <c r="D8" s="146"/>
      <c r="E8" s="146"/>
      <c r="F8" s="1"/>
      <c r="G8" s="1"/>
      <c r="H8" s="1"/>
      <c r="I8" s="1"/>
    </row>
    <row r="9" spans="1:10">
      <c r="A9" s="158" t="s">
        <v>69</v>
      </c>
      <c r="B9" s="158"/>
      <c r="C9" s="158"/>
      <c r="D9" s="158"/>
      <c r="E9" s="158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59" t="s">
        <v>1</v>
      </c>
      <c r="C12" s="159"/>
      <c r="D12" s="159"/>
      <c r="E12" s="159"/>
      <c r="F12" s="159"/>
      <c r="G12" s="159"/>
      <c r="H12" s="159"/>
      <c r="I12" s="159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50" t="s">
        <v>3</v>
      </c>
      <c r="B16" s="150"/>
      <c r="C16" s="150"/>
      <c r="D16" s="1"/>
      <c r="E16" s="151" t="s">
        <v>66</v>
      </c>
      <c r="F16" s="151"/>
      <c r="G16" s="151"/>
      <c r="H16" s="151"/>
      <c r="I16" s="151"/>
      <c r="J16" s="151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50" t="s">
        <v>4</v>
      </c>
      <c r="B18" s="150"/>
      <c r="C18" s="150"/>
      <c r="D18" s="1"/>
      <c r="E18" s="151">
        <v>95131524528</v>
      </c>
      <c r="F18" s="151"/>
      <c r="G18" s="151"/>
      <c r="H18" s="151"/>
      <c r="I18" s="151"/>
      <c r="J18" s="151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50" t="s">
        <v>2</v>
      </c>
      <c r="B20" s="150"/>
      <c r="C20" s="150"/>
      <c r="D20" s="1"/>
      <c r="E20" s="151" t="s">
        <v>209</v>
      </c>
      <c r="F20" s="151"/>
      <c r="G20" s="151"/>
      <c r="H20" s="151"/>
      <c r="I20" s="151"/>
      <c r="J20" s="151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50" t="s">
        <v>5</v>
      </c>
      <c r="B22" s="150"/>
      <c r="C22" s="150"/>
      <c r="D22" s="1"/>
      <c r="E22" s="151" t="s">
        <v>224</v>
      </c>
      <c r="F22" s="151"/>
      <c r="G22" s="151"/>
      <c r="H22" s="151"/>
      <c r="I22" s="151"/>
      <c r="J22" s="151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150" t="s">
        <v>6</v>
      </c>
      <c r="B24" s="150"/>
      <c r="C24" s="150"/>
      <c r="D24" s="1"/>
      <c r="E24" s="151" t="s">
        <v>225</v>
      </c>
      <c r="F24" s="151"/>
      <c r="G24" s="151"/>
      <c r="H24" s="151"/>
      <c r="I24" s="151"/>
      <c r="J24" s="151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50" t="s">
        <v>13</v>
      </c>
      <c r="B26" s="150"/>
      <c r="C26" s="150"/>
      <c r="D26" s="1"/>
      <c r="E26" s="151"/>
      <c r="F26" s="151"/>
      <c r="G26" s="151"/>
      <c r="H26" s="151"/>
      <c r="I26" s="151"/>
      <c r="J26" s="151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50" t="s">
        <v>7</v>
      </c>
      <c r="B28" s="150"/>
      <c r="C28" s="150"/>
      <c r="D28" s="1"/>
      <c r="E28" s="155">
        <v>42.56</v>
      </c>
      <c r="F28" s="155"/>
      <c r="G28" s="155"/>
      <c r="H28" s="155"/>
      <c r="I28" s="155"/>
      <c r="J28" s="155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50" t="s">
        <v>8</v>
      </c>
      <c r="B30" s="150"/>
      <c r="C30" s="150"/>
      <c r="D30" s="1"/>
      <c r="E30" s="151" t="s">
        <v>226</v>
      </c>
      <c r="F30" s="151"/>
      <c r="G30" s="151"/>
      <c r="H30" s="151"/>
      <c r="I30" s="151"/>
      <c r="J30" s="151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50" t="s">
        <v>9</v>
      </c>
      <c r="B32" s="150"/>
      <c r="C32" s="150"/>
      <c r="D32" s="1"/>
      <c r="E32" s="151" t="s">
        <v>227</v>
      </c>
      <c r="F32" s="151"/>
      <c r="G32" s="151"/>
      <c r="H32" s="151"/>
      <c r="I32" s="151"/>
      <c r="J32" s="151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50" t="s">
        <v>11</v>
      </c>
      <c r="B34" s="150"/>
      <c r="C34" s="150"/>
      <c r="D34" s="1"/>
      <c r="E34" s="151"/>
      <c r="F34" s="151"/>
      <c r="G34" s="151"/>
      <c r="H34" s="151"/>
      <c r="I34" s="151"/>
      <c r="J34" s="151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50" t="s">
        <v>10</v>
      </c>
      <c r="B36" s="150"/>
      <c r="C36" s="150"/>
      <c r="D36" s="1"/>
      <c r="E36" s="151" t="s">
        <v>25</v>
      </c>
      <c r="F36" s="151"/>
      <c r="G36" s="151"/>
      <c r="H36" s="151"/>
      <c r="I36" s="151"/>
      <c r="J36" s="151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24"/>
      <c r="B38" s="24"/>
      <c r="C38" s="24"/>
      <c r="D38" s="26"/>
      <c r="E38" s="156"/>
      <c r="F38" s="156"/>
      <c r="G38" s="156"/>
      <c r="H38" s="25"/>
      <c r="I38" s="25"/>
      <c r="J38" s="4"/>
    </row>
    <row r="39" spans="1:10" ht="15" customHeight="1">
      <c r="A39" s="150" t="s">
        <v>12</v>
      </c>
      <c r="B39" s="150"/>
      <c r="C39" s="150"/>
      <c r="D39" s="8"/>
      <c r="E39" s="157"/>
      <c r="F39" s="157"/>
      <c r="G39" s="157"/>
      <c r="H39" s="16"/>
      <c r="I39" s="16"/>
      <c r="J39" s="16"/>
    </row>
    <row r="40" spans="1:10" ht="15" customHeight="1">
      <c r="A40" s="24"/>
      <c r="B40" s="24"/>
      <c r="C40" s="24"/>
      <c r="D40" s="8"/>
      <c r="E40" s="156"/>
      <c r="F40" s="156"/>
      <c r="G40" s="156"/>
      <c r="H40" s="16"/>
      <c r="I40" s="16"/>
      <c r="J40" s="16"/>
    </row>
    <row r="41" spans="1:10" ht="15" customHeight="1">
      <c r="A41" s="150" t="s">
        <v>45</v>
      </c>
      <c r="B41" s="150"/>
      <c r="C41" s="150"/>
      <c r="D41" s="8"/>
      <c r="E41" s="157"/>
      <c r="F41" s="157"/>
      <c r="G41" s="157"/>
      <c r="H41" s="16"/>
      <c r="I41" s="16"/>
      <c r="J41" s="16"/>
    </row>
    <row r="42" spans="1:10" ht="15" customHeight="1">
      <c r="A42" s="5"/>
      <c r="B42" s="5"/>
      <c r="C42" s="5"/>
      <c r="D42" s="6"/>
      <c r="E42" s="156"/>
      <c r="F42" s="156"/>
      <c r="G42" s="156"/>
      <c r="H42" s="14"/>
      <c r="I42" s="14"/>
      <c r="J42" s="15"/>
    </row>
    <row r="43" spans="1:10">
      <c r="A43" s="5"/>
      <c r="B43" s="5"/>
      <c r="C43" s="2" t="s">
        <v>4</v>
      </c>
      <c r="D43" s="6"/>
      <c r="E43" s="157"/>
      <c r="F43" s="157"/>
      <c r="G43" s="157"/>
      <c r="H43" s="14"/>
      <c r="I43" s="14"/>
      <c r="J43" s="15"/>
    </row>
    <row r="44" spans="1:10" ht="15" customHeight="1">
      <c r="A44" s="5"/>
      <c r="B44" s="5"/>
      <c r="C44" s="5"/>
      <c r="D44" s="6"/>
      <c r="E44" s="156"/>
      <c r="F44" s="156"/>
      <c r="G44" s="156"/>
      <c r="H44" s="14"/>
      <c r="I44" s="14"/>
      <c r="J44" s="15"/>
    </row>
    <row r="45" spans="1:10" ht="15" customHeight="1">
      <c r="A45" s="150" t="s">
        <v>14</v>
      </c>
      <c r="B45" s="150"/>
      <c r="C45" s="150"/>
      <c r="D45" s="6"/>
      <c r="E45" s="157"/>
      <c r="F45" s="157"/>
      <c r="G45" s="157"/>
      <c r="H45" s="14"/>
      <c r="I45" s="14"/>
      <c r="J45" s="15"/>
    </row>
    <row r="46" spans="1:10" ht="15" customHeight="1">
      <c r="A46" s="9"/>
      <c r="B46" s="9"/>
      <c r="C46" s="9"/>
      <c r="D46" s="6"/>
      <c r="E46" s="147"/>
      <c r="F46" s="147"/>
      <c r="G46" s="147"/>
      <c r="H46" s="14"/>
      <c r="I46" s="14"/>
      <c r="J46" s="15"/>
    </row>
    <row r="47" spans="1:10" ht="15" customHeight="1">
      <c r="A47" s="152" t="s">
        <v>15</v>
      </c>
      <c r="B47" s="152"/>
      <c r="C47" s="152"/>
      <c r="D47" s="6"/>
      <c r="E47" s="148"/>
      <c r="F47" s="148"/>
      <c r="G47" s="148"/>
      <c r="H47" s="14"/>
      <c r="I47" s="14"/>
      <c r="J47" s="15"/>
    </row>
    <row r="48" spans="1:10" ht="15" customHeight="1">
      <c r="A48" s="29"/>
      <c r="B48" s="29"/>
      <c r="C48" s="29"/>
      <c r="D48" s="6"/>
      <c r="E48" s="148"/>
      <c r="F48" s="148"/>
      <c r="G48" s="148"/>
      <c r="H48" s="14"/>
      <c r="I48" s="14"/>
      <c r="J48" s="15"/>
    </row>
    <row r="49" spans="1:10" ht="15" customHeight="1">
      <c r="A49" s="9"/>
      <c r="B49" s="9"/>
      <c r="C49" s="9"/>
      <c r="D49" s="6"/>
      <c r="E49" s="148"/>
      <c r="F49" s="148"/>
      <c r="G49" s="148"/>
      <c r="H49" s="14"/>
      <c r="I49" s="14"/>
      <c r="J49" s="15"/>
    </row>
    <row r="50" spans="1:10">
      <c r="A50" s="152" t="s">
        <v>35</v>
      </c>
      <c r="B50" s="152"/>
      <c r="C50" s="152"/>
      <c r="D50" s="6"/>
      <c r="E50" s="153">
        <f>troškovnik!F291</f>
        <v>0</v>
      </c>
      <c r="F50" s="153"/>
      <c r="G50" s="153"/>
      <c r="H50" s="14"/>
      <c r="I50" s="14"/>
      <c r="J50" s="15"/>
    </row>
    <row r="51" spans="1:10" ht="15" customHeight="1">
      <c r="A51" s="9"/>
      <c r="B51" s="9"/>
      <c r="C51" s="9"/>
      <c r="D51" s="6"/>
      <c r="E51" s="53"/>
      <c r="F51" s="53"/>
      <c r="G51" s="53"/>
      <c r="H51" s="14"/>
      <c r="I51" s="14"/>
      <c r="J51" s="15"/>
    </row>
    <row r="52" spans="1:10">
      <c r="A52" s="152" t="s">
        <v>16</v>
      </c>
      <c r="B52" s="152"/>
      <c r="C52" s="152"/>
      <c r="D52" s="10"/>
      <c r="E52" s="154">
        <f>troškovnik!F293</f>
        <v>0</v>
      </c>
      <c r="F52" s="154"/>
      <c r="G52" s="154"/>
      <c r="H52" s="13"/>
      <c r="I52" s="13"/>
      <c r="J52" s="12"/>
    </row>
    <row r="53" spans="1:10" ht="15" customHeight="1">
      <c r="A53" s="19"/>
      <c r="B53" s="19"/>
      <c r="C53" s="19"/>
      <c r="D53" s="10"/>
      <c r="E53" s="13"/>
      <c r="F53" s="13"/>
      <c r="G53" s="13"/>
      <c r="H53" s="13"/>
      <c r="I53" s="13"/>
      <c r="J53" s="12"/>
    </row>
    <row r="54" spans="1:10" ht="15" customHeight="1">
      <c r="A54" s="20"/>
      <c r="B54" s="20"/>
      <c r="C54" s="20"/>
      <c r="D54" s="20"/>
      <c r="E54" s="149" t="s">
        <v>228</v>
      </c>
      <c r="F54" s="149"/>
      <c r="G54" s="149"/>
      <c r="H54" s="20"/>
      <c r="I54" s="20"/>
      <c r="J54" s="20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password="CE28" sheet="1" objects="1" scenarios="1" selectLockedCells="1"/>
  <mergeCells count="41"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  <mergeCell ref="A32:C32"/>
    <mergeCell ref="E44:G45"/>
    <mergeCell ref="A5:D5"/>
    <mergeCell ref="A6:E6"/>
    <mergeCell ref="A18:C18"/>
    <mergeCell ref="E18:J18"/>
    <mergeCell ref="A9:E9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A7:E8"/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zoomScaleNormal="100" workbookViewId="0">
      <selection activeCell="E35" sqref="E35:J39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162" t="s">
        <v>36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7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28" customFormat="1" ht="30" customHeight="1">
      <c r="A4" s="160" t="s">
        <v>53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30" customHeight="1">
      <c r="A5" s="160" t="s">
        <v>54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5" customHeight="1">
      <c r="A6" s="164" t="s">
        <v>48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29.25" customHeight="1">
      <c r="A7" s="160" t="s">
        <v>49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</row>
    <row r="8" spans="1:11">
      <c r="A8" s="160" t="s">
        <v>37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 ht="30" customHeight="1">
      <c r="A9" s="160" t="s">
        <v>50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ht="30" customHeight="1">
      <c r="A10" s="160" t="s">
        <v>47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>
      <c r="A11" s="160" t="s">
        <v>46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</row>
    <row r="12" spans="1:11" ht="30" customHeight="1">
      <c r="A12" s="160" t="s">
        <v>55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ht="48.75" customHeight="1">
      <c r="A13" s="160" t="s">
        <v>51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</row>
    <row r="14" spans="1:11" ht="30" customHeight="1">
      <c r="A14" s="160" t="s">
        <v>56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</row>
    <row r="15" spans="1:11" ht="11.2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>
      <c r="A16" s="163" t="s">
        <v>38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</row>
    <row r="17" spans="1:11" ht="7.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30" customHeight="1">
      <c r="A18" s="160" t="s">
        <v>52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</row>
    <row r="19" spans="1:11" ht="3.7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>
      <c r="A20" s="160" t="s">
        <v>39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</row>
    <row r="21" spans="1:11">
      <c r="A21" s="61"/>
      <c r="B21" s="61"/>
      <c r="C21" s="160" t="s">
        <v>40</v>
      </c>
      <c r="D21" s="161"/>
      <c r="E21" s="161"/>
      <c r="F21" s="161"/>
      <c r="G21" s="161"/>
      <c r="H21" s="161"/>
      <c r="I21" s="161"/>
      <c r="J21" s="161"/>
      <c r="K21" s="161"/>
    </row>
    <row r="22" spans="1:11" ht="30" customHeight="1">
      <c r="A22" s="60"/>
      <c r="B22" s="60"/>
      <c r="C22" s="160" t="s">
        <v>41</v>
      </c>
      <c r="D22" s="161"/>
      <c r="E22" s="161"/>
      <c r="F22" s="161"/>
      <c r="G22" s="161"/>
      <c r="H22" s="161"/>
      <c r="I22" s="161"/>
      <c r="J22" s="161"/>
      <c r="K22" s="161"/>
    </row>
    <row r="23" spans="1:11">
      <c r="A23" s="60"/>
      <c r="B23" s="60"/>
      <c r="C23" s="160" t="s">
        <v>42</v>
      </c>
      <c r="D23" s="161"/>
      <c r="E23" s="161"/>
      <c r="F23" s="161"/>
      <c r="G23" s="161"/>
      <c r="H23" s="161"/>
      <c r="I23" s="161"/>
      <c r="J23" s="161"/>
      <c r="K23" s="161"/>
    </row>
    <row r="24" spans="1:11" ht="30" customHeight="1">
      <c r="A24" s="60"/>
      <c r="B24" s="60"/>
      <c r="C24" s="160" t="s">
        <v>43</v>
      </c>
      <c r="D24" s="161"/>
      <c r="E24" s="161"/>
      <c r="F24" s="161"/>
      <c r="G24" s="161"/>
      <c r="H24" s="161"/>
      <c r="I24" s="161"/>
      <c r="J24" s="161"/>
      <c r="K24" s="161"/>
    </row>
    <row r="25" spans="1:11" ht="11.25" customHeight="1">
      <c r="A25" s="22"/>
      <c r="B25" s="22"/>
      <c r="C25" s="22"/>
      <c r="D25" s="22"/>
      <c r="E25" s="156"/>
      <c r="F25" s="156"/>
      <c r="G25" s="156"/>
      <c r="H25" s="156"/>
      <c r="I25" s="156"/>
      <c r="J25" s="156"/>
      <c r="K25" s="22"/>
    </row>
    <row r="26" spans="1:11">
      <c r="A26" s="22"/>
      <c r="B26" s="22"/>
      <c r="C26" s="21" t="s">
        <v>44</v>
      </c>
      <c r="D26" s="22"/>
      <c r="E26" s="157"/>
      <c r="F26" s="157"/>
      <c r="G26" s="157"/>
      <c r="H26" s="157"/>
      <c r="I26" s="157"/>
      <c r="J26" s="157"/>
      <c r="K26" s="22"/>
    </row>
    <row r="27" spans="1:11" ht="15" customHeight="1">
      <c r="A27" s="22"/>
      <c r="B27" s="22"/>
      <c r="C27" s="22"/>
      <c r="D27" s="22"/>
      <c r="E27" s="156"/>
      <c r="F27" s="156"/>
      <c r="G27" s="156"/>
      <c r="H27" s="156"/>
      <c r="I27" s="156"/>
      <c r="J27" s="156"/>
      <c r="K27" s="22"/>
    </row>
    <row r="28" spans="1:11">
      <c r="A28" s="22"/>
      <c r="B28" s="22"/>
      <c r="C28" s="21" t="s">
        <v>12</v>
      </c>
      <c r="D28" s="18"/>
      <c r="E28" s="157"/>
      <c r="F28" s="157"/>
      <c r="G28" s="157"/>
      <c r="H28" s="157"/>
      <c r="I28" s="157"/>
      <c r="J28" s="157"/>
      <c r="K28" s="22"/>
    </row>
    <row r="29" spans="1:11">
      <c r="A29" s="22"/>
      <c r="B29" s="22"/>
      <c r="C29" s="5"/>
      <c r="D29" s="5"/>
      <c r="E29" s="156"/>
      <c r="F29" s="156"/>
      <c r="G29" s="156"/>
      <c r="H29" s="156"/>
      <c r="I29" s="156"/>
      <c r="J29" s="156"/>
      <c r="K29" s="22"/>
    </row>
    <row r="30" spans="1:11">
      <c r="A30" s="25"/>
      <c r="B30" s="25"/>
      <c r="C30" s="24" t="s">
        <v>45</v>
      </c>
      <c r="D30" s="5"/>
      <c r="E30" s="157"/>
      <c r="F30" s="157"/>
      <c r="G30" s="157"/>
      <c r="H30" s="157"/>
      <c r="I30" s="157"/>
      <c r="J30" s="157"/>
      <c r="K30" s="25"/>
    </row>
    <row r="31" spans="1:11">
      <c r="A31" s="25"/>
      <c r="B31" s="25"/>
      <c r="C31" s="5"/>
      <c r="D31" s="5"/>
      <c r="E31" s="156"/>
      <c r="F31" s="156"/>
      <c r="G31" s="156"/>
      <c r="H31" s="156"/>
      <c r="I31" s="156"/>
      <c r="J31" s="156"/>
      <c r="K31" s="25"/>
    </row>
    <row r="32" spans="1:11">
      <c r="A32" s="22"/>
      <c r="B32" s="22"/>
      <c r="C32" s="21" t="s">
        <v>4</v>
      </c>
      <c r="D32" s="5"/>
      <c r="E32" s="157"/>
      <c r="F32" s="157"/>
      <c r="G32" s="157"/>
      <c r="H32" s="157"/>
      <c r="I32" s="157"/>
      <c r="J32" s="157"/>
      <c r="K32" s="22"/>
    </row>
    <row r="33" spans="1:11" ht="15" customHeight="1">
      <c r="A33" s="22"/>
      <c r="B33" s="22"/>
      <c r="C33" s="5"/>
      <c r="D33" s="5"/>
      <c r="E33" s="156"/>
      <c r="F33" s="156"/>
      <c r="G33" s="156"/>
      <c r="H33" s="156"/>
      <c r="I33" s="156"/>
      <c r="J33" s="156"/>
      <c r="K33" s="22"/>
    </row>
    <row r="34" spans="1:11">
      <c r="A34" s="22"/>
      <c r="B34" s="22"/>
      <c r="C34" s="21" t="s">
        <v>14</v>
      </c>
      <c r="D34" s="18"/>
      <c r="E34" s="157"/>
      <c r="F34" s="157"/>
      <c r="G34" s="157"/>
      <c r="H34" s="157"/>
      <c r="I34" s="157"/>
      <c r="J34" s="157"/>
      <c r="K34" s="22"/>
    </row>
    <row r="35" spans="1:11" ht="15" customHeight="1">
      <c r="A35" s="22"/>
      <c r="B35" s="22"/>
      <c r="C35" s="23"/>
      <c r="D35" s="23"/>
      <c r="E35" s="147"/>
      <c r="F35" s="147"/>
      <c r="G35" s="147"/>
      <c r="H35" s="147"/>
      <c r="I35" s="147"/>
      <c r="J35" s="147"/>
      <c r="K35" s="22"/>
    </row>
    <row r="36" spans="1:11">
      <c r="A36" s="22"/>
      <c r="B36" s="22"/>
      <c r="C36" s="23" t="s">
        <v>15</v>
      </c>
      <c r="D36" s="10"/>
      <c r="E36" s="148"/>
      <c r="F36" s="148"/>
      <c r="G36" s="148"/>
      <c r="H36" s="148"/>
      <c r="I36" s="148"/>
      <c r="J36" s="148"/>
      <c r="K36" s="22"/>
    </row>
    <row r="37" spans="1:11">
      <c r="A37" s="22"/>
      <c r="B37" s="22"/>
      <c r="C37" s="21"/>
      <c r="D37" s="22"/>
      <c r="E37" s="148"/>
      <c r="F37" s="148"/>
      <c r="G37" s="148"/>
      <c r="H37" s="148"/>
      <c r="I37" s="148"/>
      <c r="J37" s="148"/>
      <c r="K37" s="22"/>
    </row>
    <row r="38" spans="1:11">
      <c r="A38" s="22"/>
      <c r="B38" s="22"/>
      <c r="C38" s="21"/>
      <c r="D38" s="22"/>
      <c r="E38" s="148"/>
      <c r="F38" s="148"/>
      <c r="G38" s="148"/>
      <c r="H38" s="148"/>
      <c r="I38" s="148"/>
      <c r="J38" s="148"/>
      <c r="K38" s="22"/>
    </row>
    <row r="39" spans="1:11">
      <c r="A39" s="22"/>
      <c r="B39" s="22"/>
      <c r="C39" s="22"/>
      <c r="D39" s="22"/>
      <c r="E39" s="148"/>
      <c r="F39" s="148"/>
      <c r="G39" s="148"/>
      <c r="H39" s="148"/>
      <c r="I39" s="148"/>
      <c r="J39" s="148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  <row r="221" spans="1:1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</row>
    <row r="223" spans="1:1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</row>
    <row r="225" spans="1:1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</row>
    <row r="227" spans="1:1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</row>
    <row r="228" spans="1:1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</row>
    <row r="229" spans="1:1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</row>
    <row r="230" spans="1:1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</row>
    <row r="232" spans="1:1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</row>
    <row r="233" spans="1:1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</row>
    <row r="236" spans="1:1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</row>
    <row r="237" spans="1:1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1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</sheetData>
  <sheetProtection password="CE28" sheet="1" objects="1" scenarios="1" selectLockedCell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Roman,Uobičajeno"&amp;9Lokacija: Benkovac
ulica Knezova Šubića Bribirskih 17b, 1.kat&amp;C&amp;"Times New Roman,Uobičajeno"&amp;9TROŠKOVNIK
Sanacija stana&amp;R&amp;"Times New Roman,Uobičajeno"&amp;9Šifra stana:         
Površina stana: 42,56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294"/>
  <sheetViews>
    <sheetView showGridLines="0" showZeros="0" tabSelected="1" topLeftCell="A262" zoomScale="110" zoomScaleNormal="110" zoomScaleSheetLayoutView="80" zoomScalePageLayoutView="120" workbookViewId="0">
      <selection activeCell="H258" sqref="H258"/>
    </sheetView>
  </sheetViews>
  <sheetFormatPr defaultRowHeight="15"/>
  <cols>
    <col min="1" max="1" width="5.5703125" style="17" customWidth="1"/>
    <col min="2" max="2" width="1" customWidth="1"/>
    <col min="3" max="3" width="46.5703125" customWidth="1"/>
    <col min="4" max="4" width="0.28515625" customWidth="1"/>
    <col min="5" max="5" width="8.28515625" style="17" customWidth="1"/>
    <col min="6" max="6" width="7.28515625" style="45" customWidth="1"/>
    <col min="7" max="7" width="1" hidden="1" customWidth="1"/>
    <col min="8" max="8" width="8.7109375" style="17" customWidth="1"/>
    <col min="9" max="9" width="0.140625" style="17" hidden="1" customWidth="1"/>
    <col min="10" max="10" width="9.7109375" style="17" customWidth="1"/>
  </cols>
  <sheetData>
    <row r="1" spans="1:12">
      <c r="A1" s="174" t="s">
        <v>98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2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2">
      <c r="A3" s="182" t="s">
        <v>26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2" ht="100.5" customHeight="1">
      <c r="A4" s="63"/>
      <c r="B4" s="64"/>
      <c r="C4" s="183" t="s">
        <v>84</v>
      </c>
      <c r="D4" s="183"/>
      <c r="E4" s="183"/>
      <c r="F4" s="183"/>
      <c r="G4" s="183"/>
      <c r="H4" s="183"/>
      <c r="I4" s="183"/>
      <c r="J4" s="183"/>
    </row>
    <row r="5" spans="1:12" ht="3.75" customHeight="1">
      <c r="A5" s="65"/>
      <c r="B5" s="66"/>
      <c r="C5" s="67"/>
      <c r="D5" s="67"/>
      <c r="E5" s="68"/>
      <c r="F5" s="69"/>
      <c r="G5" s="67"/>
      <c r="H5" s="68"/>
      <c r="I5" s="68"/>
      <c r="J5" s="68"/>
    </row>
    <row r="6" spans="1:12" ht="15" customHeight="1">
      <c r="A6" s="176" t="s">
        <v>24</v>
      </c>
      <c r="B6" s="70"/>
      <c r="C6" s="184" t="s">
        <v>17</v>
      </c>
      <c r="D6" s="70"/>
      <c r="E6" s="178" t="s">
        <v>31</v>
      </c>
      <c r="F6" s="177" t="s">
        <v>18</v>
      </c>
      <c r="G6" s="70"/>
      <c r="H6" s="178" t="s">
        <v>32</v>
      </c>
      <c r="I6" s="71"/>
      <c r="J6" s="178" t="s">
        <v>27</v>
      </c>
    </row>
    <row r="7" spans="1:12">
      <c r="A7" s="176"/>
      <c r="B7" s="70"/>
      <c r="C7" s="184"/>
      <c r="D7" s="70"/>
      <c r="E7" s="177"/>
      <c r="F7" s="177"/>
      <c r="G7" s="70"/>
      <c r="H7" s="177"/>
      <c r="I7" s="71"/>
      <c r="J7" s="177"/>
    </row>
    <row r="8" spans="1:12">
      <c r="A8" s="63"/>
      <c r="B8" s="64"/>
      <c r="C8" s="72"/>
      <c r="D8" s="73"/>
      <c r="E8" s="74"/>
      <c r="F8" s="75"/>
      <c r="G8" s="76"/>
      <c r="H8" s="77"/>
      <c r="I8" s="78"/>
      <c r="J8" s="79">
        <f t="shared" ref="J8" si="0">F8*H8</f>
        <v>0</v>
      </c>
    </row>
    <row r="9" spans="1:12" ht="103.5" customHeight="1">
      <c r="A9" s="63" t="s">
        <v>20</v>
      </c>
      <c r="B9" s="64"/>
      <c r="C9" s="80" t="s">
        <v>259</v>
      </c>
      <c r="D9" s="81"/>
      <c r="E9" s="82" t="s">
        <v>85</v>
      </c>
      <c r="F9" s="83">
        <v>6</v>
      </c>
      <c r="G9" s="81"/>
      <c r="H9" s="36"/>
      <c r="I9" s="84"/>
      <c r="J9" s="85">
        <f>SUM(F9*H9)</f>
        <v>0</v>
      </c>
      <c r="K9" s="11"/>
      <c r="L9" s="11"/>
    </row>
    <row r="10" spans="1:12" ht="81.75" customHeight="1">
      <c r="A10" s="63" t="s">
        <v>21</v>
      </c>
      <c r="B10" s="64"/>
      <c r="C10" s="80" t="s">
        <v>230</v>
      </c>
      <c r="D10" s="76"/>
      <c r="E10" s="74" t="s">
        <v>86</v>
      </c>
      <c r="F10" s="86">
        <f>2.55+3.9</f>
        <v>6.4499999999999993</v>
      </c>
      <c r="G10" s="76"/>
      <c r="H10" s="37"/>
      <c r="I10" s="78"/>
      <c r="J10" s="85">
        <f t="shared" ref="J10:J31" si="1">SUM(F10*H10)</f>
        <v>0</v>
      </c>
    </row>
    <row r="11" spans="1:12" ht="81.75" customHeight="1">
      <c r="A11" s="87" t="s">
        <v>22</v>
      </c>
      <c r="B11" s="64"/>
      <c r="C11" s="80" t="s">
        <v>229</v>
      </c>
      <c r="D11" s="88"/>
      <c r="E11" s="89" t="s">
        <v>86</v>
      </c>
      <c r="F11" s="90">
        <f>10.21+17</f>
        <v>27.21</v>
      </c>
      <c r="G11" s="88"/>
      <c r="H11" s="38"/>
      <c r="I11" s="91"/>
      <c r="J11" s="85">
        <f t="shared" si="1"/>
        <v>0</v>
      </c>
    </row>
    <row r="12" spans="1:12">
      <c r="A12" s="63"/>
      <c r="B12" s="64"/>
      <c r="C12" s="72"/>
      <c r="D12" s="73"/>
      <c r="E12" s="74"/>
      <c r="F12" s="75"/>
      <c r="G12" s="76"/>
      <c r="H12" s="37"/>
      <c r="I12" s="78"/>
      <c r="J12" s="85">
        <f t="shared" si="1"/>
        <v>0</v>
      </c>
    </row>
    <row r="13" spans="1:12" ht="53.25" customHeight="1">
      <c r="A13" s="87" t="s">
        <v>23</v>
      </c>
      <c r="B13" s="64"/>
      <c r="C13" s="80" t="s">
        <v>234</v>
      </c>
      <c r="D13" s="88"/>
      <c r="E13" s="92" t="s">
        <v>86</v>
      </c>
      <c r="F13" s="93">
        <v>28</v>
      </c>
      <c r="G13" s="81"/>
      <c r="H13" s="39"/>
      <c r="I13" s="91"/>
      <c r="J13" s="85">
        <f t="shared" si="1"/>
        <v>0</v>
      </c>
    </row>
    <row r="14" spans="1:12">
      <c r="A14" s="63"/>
      <c r="B14" s="64"/>
      <c r="C14" s="72"/>
      <c r="D14" s="73"/>
      <c r="E14" s="94"/>
      <c r="F14" s="75"/>
      <c r="G14" s="76"/>
      <c r="H14" s="37"/>
      <c r="I14" s="78"/>
      <c r="J14" s="85">
        <f t="shared" si="1"/>
        <v>0</v>
      </c>
    </row>
    <row r="15" spans="1:12" ht="60">
      <c r="A15" s="63" t="s">
        <v>87</v>
      </c>
      <c r="B15" s="64"/>
      <c r="C15" s="95" t="s">
        <v>89</v>
      </c>
      <c r="D15" s="73"/>
      <c r="E15" s="94" t="s">
        <v>86</v>
      </c>
      <c r="F15" s="93">
        <v>15.5</v>
      </c>
      <c r="G15" s="81"/>
      <c r="H15" s="39"/>
      <c r="I15" s="84"/>
      <c r="J15" s="85">
        <f t="shared" si="1"/>
        <v>0</v>
      </c>
    </row>
    <row r="16" spans="1:12">
      <c r="A16" s="63"/>
      <c r="B16" s="64"/>
      <c r="C16" s="72"/>
      <c r="D16" s="73"/>
      <c r="E16" s="94"/>
      <c r="F16" s="96"/>
      <c r="G16" s="73"/>
      <c r="H16" s="40"/>
      <c r="I16" s="97"/>
      <c r="J16" s="85">
        <f t="shared" si="1"/>
        <v>0</v>
      </c>
    </row>
    <row r="17" spans="1:10" ht="60">
      <c r="A17" s="63" t="s">
        <v>88</v>
      </c>
      <c r="B17" s="64"/>
      <c r="C17" s="95" t="s">
        <v>235</v>
      </c>
      <c r="D17" s="73"/>
      <c r="E17" s="94" t="s">
        <v>236</v>
      </c>
      <c r="F17" s="93">
        <v>5.8</v>
      </c>
      <c r="G17" s="81"/>
      <c r="H17" s="39"/>
      <c r="I17" s="84"/>
      <c r="J17" s="85">
        <f t="shared" si="1"/>
        <v>0</v>
      </c>
    </row>
    <row r="18" spans="1:10">
      <c r="A18" s="63"/>
      <c r="B18" s="64"/>
      <c r="C18" s="72"/>
      <c r="D18" s="73"/>
      <c r="E18" s="94"/>
      <c r="F18" s="96"/>
      <c r="G18" s="73"/>
      <c r="H18" s="40"/>
      <c r="I18" s="97"/>
      <c r="J18" s="85">
        <f t="shared" si="1"/>
        <v>0</v>
      </c>
    </row>
    <row r="19" spans="1:10" ht="105.75" customHeight="1">
      <c r="A19" s="63" t="s">
        <v>90</v>
      </c>
      <c r="B19" s="64"/>
      <c r="C19" s="80" t="s">
        <v>210</v>
      </c>
      <c r="D19" s="73"/>
      <c r="E19" s="94" t="s">
        <v>86</v>
      </c>
      <c r="F19" s="98">
        <v>15</v>
      </c>
      <c r="G19" s="81"/>
      <c r="H19" s="39"/>
      <c r="I19" s="84"/>
      <c r="J19" s="85">
        <f t="shared" si="1"/>
        <v>0</v>
      </c>
    </row>
    <row r="20" spans="1:10" ht="12" customHeight="1">
      <c r="A20" s="63"/>
      <c r="B20" s="64"/>
      <c r="C20" s="100"/>
      <c r="D20" s="73"/>
      <c r="E20" s="94"/>
      <c r="F20" s="96"/>
      <c r="G20" s="73"/>
      <c r="H20" s="40"/>
      <c r="I20" s="97"/>
      <c r="J20" s="85">
        <f t="shared" si="1"/>
        <v>0</v>
      </c>
    </row>
    <row r="21" spans="1:10" ht="91.5" customHeight="1">
      <c r="A21" s="63" t="s">
        <v>91</v>
      </c>
      <c r="B21" s="64"/>
      <c r="C21" s="80" t="s">
        <v>178</v>
      </c>
      <c r="D21" s="73"/>
      <c r="E21" s="94"/>
      <c r="F21" s="96"/>
      <c r="G21" s="73"/>
      <c r="H21" s="40"/>
      <c r="I21" s="97"/>
      <c r="J21" s="85">
        <f t="shared" si="1"/>
        <v>0</v>
      </c>
    </row>
    <row r="22" spans="1:10" ht="0.75" customHeight="1">
      <c r="A22" s="101"/>
      <c r="B22" s="102"/>
      <c r="C22" s="103"/>
      <c r="D22" s="102"/>
      <c r="E22" s="104"/>
      <c r="F22" s="105"/>
      <c r="G22" s="102"/>
      <c r="H22" s="62"/>
      <c r="I22" s="106"/>
      <c r="J22" s="85">
        <f t="shared" si="1"/>
        <v>0</v>
      </c>
    </row>
    <row r="23" spans="1:10" ht="18.75" customHeight="1">
      <c r="A23" s="63"/>
      <c r="B23" s="64"/>
      <c r="C23" s="100" t="s">
        <v>93</v>
      </c>
      <c r="D23" s="73"/>
      <c r="E23" s="94" t="s">
        <v>92</v>
      </c>
      <c r="F23" s="93">
        <v>1</v>
      </c>
      <c r="G23" s="81"/>
      <c r="H23" s="39"/>
      <c r="I23" s="84"/>
      <c r="J23" s="85">
        <f t="shared" si="1"/>
        <v>0</v>
      </c>
    </row>
    <row r="24" spans="1:10" ht="18.75" customHeight="1">
      <c r="A24" s="63"/>
      <c r="B24" s="64"/>
      <c r="C24" s="100" t="s">
        <v>94</v>
      </c>
      <c r="D24" s="73"/>
      <c r="E24" s="94" t="s">
        <v>92</v>
      </c>
      <c r="F24" s="93">
        <v>1</v>
      </c>
      <c r="G24" s="81"/>
      <c r="H24" s="39"/>
      <c r="I24" s="84"/>
      <c r="J24" s="85">
        <f t="shared" si="1"/>
        <v>0</v>
      </c>
    </row>
    <row r="25" spans="1:10" ht="18.75" customHeight="1">
      <c r="A25" s="63"/>
      <c r="B25" s="64"/>
      <c r="C25" s="100"/>
      <c r="D25" s="73"/>
      <c r="E25" s="94"/>
      <c r="F25" s="75"/>
      <c r="G25" s="76"/>
      <c r="H25" s="37"/>
      <c r="I25" s="78"/>
      <c r="J25" s="85">
        <f t="shared" si="1"/>
        <v>0</v>
      </c>
    </row>
    <row r="26" spans="1:10" ht="126.75" customHeight="1">
      <c r="A26" s="63" t="s">
        <v>95</v>
      </c>
      <c r="B26" s="64"/>
      <c r="C26" s="80" t="s">
        <v>96</v>
      </c>
      <c r="D26" s="73"/>
      <c r="E26" s="94"/>
      <c r="F26" s="96"/>
      <c r="G26" s="73"/>
      <c r="H26" s="40"/>
      <c r="I26" s="97"/>
      <c r="J26" s="85">
        <f t="shared" si="1"/>
        <v>0</v>
      </c>
    </row>
    <row r="27" spans="1:10" ht="18.75" customHeight="1">
      <c r="A27" s="63"/>
      <c r="B27" s="64"/>
      <c r="C27" s="100" t="s">
        <v>93</v>
      </c>
      <c r="D27" s="73"/>
      <c r="E27" s="94" t="s">
        <v>92</v>
      </c>
      <c r="F27" s="93">
        <v>1</v>
      </c>
      <c r="G27" s="81"/>
      <c r="H27" s="39"/>
      <c r="I27" s="84"/>
      <c r="J27" s="85">
        <f t="shared" si="1"/>
        <v>0</v>
      </c>
    </row>
    <row r="28" spans="1:10" ht="18.75" customHeight="1">
      <c r="A28" s="63"/>
      <c r="B28" s="64"/>
      <c r="C28" s="100" t="s">
        <v>231</v>
      </c>
      <c r="D28" s="73"/>
      <c r="E28" s="94" t="s">
        <v>92</v>
      </c>
      <c r="F28" s="93">
        <v>1</v>
      </c>
      <c r="G28" s="81"/>
      <c r="H28" s="39"/>
      <c r="I28" s="84"/>
      <c r="J28" s="85">
        <f t="shared" si="1"/>
        <v>0</v>
      </c>
    </row>
    <row r="29" spans="1:10" ht="18.75" customHeight="1">
      <c r="A29" s="63"/>
      <c r="B29" s="64"/>
      <c r="C29" s="100" t="s">
        <v>211</v>
      </c>
      <c r="D29" s="73"/>
      <c r="E29" s="94" t="s">
        <v>92</v>
      </c>
      <c r="F29" s="93">
        <v>1</v>
      </c>
      <c r="G29" s="81"/>
      <c r="H29" s="39"/>
      <c r="I29" s="84"/>
      <c r="J29" s="85">
        <f t="shared" si="1"/>
        <v>0</v>
      </c>
    </row>
    <row r="30" spans="1:10" ht="18.75" customHeight="1">
      <c r="A30" s="63"/>
      <c r="B30" s="64"/>
      <c r="C30" s="100" t="s">
        <v>232</v>
      </c>
      <c r="D30" s="73"/>
      <c r="E30" s="94" t="s">
        <v>92</v>
      </c>
      <c r="F30" s="93">
        <v>1</v>
      </c>
      <c r="G30" s="81"/>
      <c r="H30" s="39"/>
      <c r="I30" s="84"/>
      <c r="J30" s="85">
        <f t="shared" si="1"/>
        <v>0</v>
      </c>
    </row>
    <row r="31" spans="1:10" ht="18.75" customHeight="1">
      <c r="A31" s="63"/>
      <c r="B31" s="64"/>
      <c r="C31" s="100" t="s">
        <v>233</v>
      </c>
      <c r="D31" s="73"/>
      <c r="E31" s="94" t="s">
        <v>92</v>
      </c>
      <c r="F31" s="93">
        <v>1</v>
      </c>
      <c r="G31" s="81"/>
      <c r="H31" s="39"/>
      <c r="I31" s="84"/>
      <c r="J31" s="85">
        <f t="shared" si="1"/>
        <v>0</v>
      </c>
    </row>
    <row r="32" spans="1:10" ht="21" customHeight="1">
      <c r="A32" s="63"/>
      <c r="B32" s="64"/>
      <c r="C32" s="100"/>
      <c r="D32" s="73"/>
      <c r="E32" s="94"/>
      <c r="F32" s="96"/>
      <c r="G32" s="73"/>
      <c r="H32" s="40"/>
      <c r="I32" s="97"/>
      <c r="J32" s="99"/>
    </row>
    <row r="33" spans="1:10" ht="39" customHeight="1">
      <c r="A33" s="63" t="s">
        <v>238</v>
      </c>
      <c r="B33" s="64"/>
      <c r="C33" s="80" t="s">
        <v>104</v>
      </c>
      <c r="D33" s="73"/>
      <c r="E33" s="107" t="s">
        <v>103</v>
      </c>
      <c r="F33" s="93"/>
      <c r="G33" s="81"/>
      <c r="H33" s="185"/>
      <c r="I33" s="84"/>
      <c r="J33" s="35"/>
    </row>
    <row r="34" spans="1:10" ht="16.5" customHeight="1">
      <c r="A34" s="63"/>
      <c r="B34" s="64"/>
      <c r="C34" s="108"/>
      <c r="D34" s="73"/>
      <c r="E34" s="94"/>
      <c r="F34" s="96"/>
      <c r="G34" s="73"/>
      <c r="H34" s="94"/>
      <c r="I34" s="109"/>
      <c r="J34" s="109"/>
    </row>
    <row r="35" spans="1:10">
      <c r="A35" s="172" t="s">
        <v>97</v>
      </c>
      <c r="B35" s="172"/>
      <c r="C35" s="172"/>
      <c r="D35" s="172"/>
      <c r="E35" s="172"/>
      <c r="F35" s="173">
        <f>SUM(J9:J33)</f>
        <v>0</v>
      </c>
      <c r="G35" s="173"/>
      <c r="H35" s="173"/>
      <c r="I35" s="173"/>
      <c r="J35" s="173"/>
    </row>
    <row r="36" spans="1:10">
      <c r="A36" s="101"/>
      <c r="B36" s="102"/>
      <c r="C36" s="102"/>
      <c r="D36" s="102"/>
      <c r="E36" s="104"/>
      <c r="F36" s="105"/>
      <c r="G36" s="102"/>
      <c r="H36" s="104"/>
      <c r="I36" s="104"/>
      <c r="J36" s="104"/>
    </row>
    <row r="37" spans="1:10">
      <c r="A37" s="174" t="s">
        <v>99</v>
      </c>
      <c r="B37" s="174"/>
      <c r="C37" s="174"/>
      <c r="D37" s="174"/>
      <c r="E37" s="174"/>
      <c r="F37" s="174"/>
      <c r="G37" s="174"/>
      <c r="H37" s="174"/>
      <c r="I37" s="174"/>
      <c r="J37" s="174"/>
    </row>
    <row r="38" spans="1:10">
      <c r="A38" s="174"/>
      <c r="B38" s="174"/>
      <c r="C38" s="174"/>
      <c r="D38" s="174"/>
      <c r="E38" s="174"/>
      <c r="F38" s="174"/>
      <c r="G38" s="174"/>
      <c r="H38" s="174"/>
      <c r="I38" s="174"/>
      <c r="J38" s="174"/>
    </row>
    <row r="39" spans="1:10">
      <c r="A39" s="180" t="s">
        <v>29</v>
      </c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>
      <c r="A40" s="110"/>
      <c r="B40" s="111"/>
      <c r="C40" s="111"/>
      <c r="D40" s="111"/>
      <c r="E40" s="110"/>
      <c r="F40" s="112"/>
      <c r="G40" s="111"/>
      <c r="H40" s="110"/>
      <c r="I40" s="110"/>
      <c r="J40" s="110"/>
    </row>
    <row r="41" spans="1:10" ht="91.5" customHeight="1">
      <c r="A41" s="63"/>
      <c r="B41" s="64"/>
      <c r="C41" s="175" t="s">
        <v>100</v>
      </c>
      <c r="D41" s="175"/>
      <c r="E41" s="175"/>
      <c r="F41" s="175"/>
      <c r="G41" s="175"/>
      <c r="H41" s="175"/>
      <c r="I41" s="175"/>
      <c r="J41" s="175"/>
    </row>
    <row r="42" spans="1:10" ht="12" customHeight="1">
      <c r="A42" s="63"/>
      <c r="B42" s="64"/>
      <c r="C42" s="113"/>
      <c r="D42" s="113"/>
      <c r="E42" s="69"/>
      <c r="F42" s="69"/>
      <c r="G42" s="113"/>
      <c r="H42" s="69"/>
      <c r="I42" s="69"/>
      <c r="J42" s="69"/>
    </row>
    <row r="43" spans="1:10" ht="15" customHeight="1">
      <c r="A43" s="176" t="s">
        <v>24</v>
      </c>
      <c r="B43" s="71"/>
      <c r="C43" s="177" t="s">
        <v>17</v>
      </c>
      <c r="D43" s="71"/>
      <c r="E43" s="178" t="s">
        <v>31</v>
      </c>
      <c r="F43" s="177" t="s">
        <v>18</v>
      </c>
      <c r="G43" s="71"/>
      <c r="H43" s="178" t="s">
        <v>32</v>
      </c>
      <c r="I43" s="71"/>
      <c r="J43" s="178" t="s">
        <v>27</v>
      </c>
    </row>
    <row r="44" spans="1:10">
      <c r="A44" s="176"/>
      <c r="B44" s="71"/>
      <c r="C44" s="177"/>
      <c r="D44" s="71"/>
      <c r="E44" s="177"/>
      <c r="F44" s="177"/>
      <c r="G44" s="71"/>
      <c r="H44" s="177"/>
      <c r="I44" s="71"/>
      <c r="J44" s="177"/>
    </row>
    <row r="45" spans="1:10">
      <c r="A45" s="104"/>
      <c r="B45" s="102"/>
      <c r="C45" s="102"/>
      <c r="D45" s="102"/>
      <c r="E45" s="104"/>
      <c r="F45" s="105"/>
      <c r="G45" s="102"/>
      <c r="H45" s="104"/>
      <c r="I45" s="104"/>
      <c r="J45" s="104"/>
    </row>
    <row r="46" spans="1:10" ht="135">
      <c r="A46" s="63" t="s">
        <v>57</v>
      </c>
      <c r="B46" s="64"/>
      <c r="C46" s="80" t="s">
        <v>101</v>
      </c>
      <c r="D46" s="81"/>
      <c r="E46" s="82" t="s">
        <v>86</v>
      </c>
      <c r="F46" s="93">
        <v>4.0999999999999996</v>
      </c>
      <c r="G46" s="81"/>
      <c r="H46" s="35"/>
      <c r="I46" s="85"/>
      <c r="J46" s="85">
        <f>SUM(F46*H46)</f>
        <v>0</v>
      </c>
    </row>
    <row r="47" spans="1:10">
      <c r="A47" s="104"/>
      <c r="B47" s="102"/>
      <c r="C47" s="103"/>
      <c r="D47" s="102"/>
      <c r="E47" s="104"/>
      <c r="F47" s="105"/>
      <c r="G47" s="102"/>
      <c r="H47" s="143"/>
      <c r="I47" s="114"/>
      <c r="J47" s="85">
        <f t="shared" ref="J47:J71" si="2">SUM(F47*H47)</f>
        <v>0</v>
      </c>
    </row>
    <row r="48" spans="1:10" ht="135">
      <c r="A48" s="63" t="s">
        <v>58</v>
      </c>
      <c r="B48" s="64"/>
      <c r="C48" s="80" t="s">
        <v>237</v>
      </c>
      <c r="D48" s="81"/>
      <c r="E48" s="82" t="s">
        <v>86</v>
      </c>
      <c r="F48" s="93">
        <v>3.9</v>
      </c>
      <c r="G48" s="81"/>
      <c r="H48" s="35"/>
      <c r="I48" s="85"/>
      <c r="J48" s="85">
        <f t="shared" si="2"/>
        <v>0</v>
      </c>
    </row>
    <row r="49" spans="1:10">
      <c r="A49" s="104"/>
      <c r="B49" s="102"/>
      <c r="C49" s="103"/>
      <c r="D49" s="102"/>
      <c r="E49" s="104"/>
      <c r="F49" s="105"/>
      <c r="G49" s="102"/>
      <c r="H49" s="143"/>
      <c r="I49" s="114"/>
      <c r="J49" s="85">
        <f t="shared" si="2"/>
        <v>0</v>
      </c>
    </row>
    <row r="50" spans="1:10" ht="124.5" customHeight="1">
      <c r="A50" s="63" t="s">
        <v>71</v>
      </c>
      <c r="B50" s="64"/>
      <c r="C50" s="80" t="s">
        <v>239</v>
      </c>
      <c r="D50" s="81"/>
      <c r="E50" s="82" t="s">
        <v>86</v>
      </c>
      <c r="F50" s="93">
        <v>15</v>
      </c>
      <c r="G50" s="81"/>
      <c r="H50" s="35"/>
      <c r="I50" s="85"/>
      <c r="J50" s="85">
        <f t="shared" si="2"/>
        <v>0</v>
      </c>
    </row>
    <row r="51" spans="1:10">
      <c r="A51" s="104"/>
      <c r="B51" s="102"/>
      <c r="C51" s="103"/>
      <c r="D51" s="102"/>
      <c r="E51" s="104"/>
      <c r="F51" s="105"/>
      <c r="G51" s="102"/>
      <c r="H51" s="143"/>
      <c r="I51" s="114"/>
      <c r="J51" s="85">
        <f t="shared" si="2"/>
        <v>0</v>
      </c>
    </row>
    <row r="52" spans="1:10" ht="60">
      <c r="A52" s="63" t="s">
        <v>72</v>
      </c>
      <c r="B52" s="64"/>
      <c r="C52" s="80" t="s">
        <v>261</v>
      </c>
      <c r="D52" s="81"/>
      <c r="E52" s="109"/>
      <c r="F52" s="96"/>
      <c r="G52" s="73"/>
      <c r="H52" s="34"/>
      <c r="I52" s="99"/>
      <c r="J52" s="85">
        <f t="shared" si="2"/>
        <v>0</v>
      </c>
    </row>
    <row r="53" spans="1:10" ht="135">
      <c r="A53" s="63"/>
      <c r="B53" s="64"/>
      <c r="C53" s="80" t="s">
        <v>245</v>
      </c>
      <c r="D53" s="73"/>
      <c r="E53" s="82" t="s">
        <v>86</v>
      </c>
      <c r="F53" s="93">
        <v>10.5</v>
      </c>
      <c r="G53" s="81"/>
      <c r="H53" s="35"/>
      <c r="I53" s="85"/>
      <c r="J53" s="85">
        <f t="shared" si="2"/>
        <v>0</v>
      </c>
    </row>
    <row r="54" spans="1:10">
      <c r="A54" s="104"/>
      <c r="B54" s="102"/>
      <c r="C54" s="103"/>
      <c r="D54" s="102"/>
      <c r="E54" s="104"/>
      <c r="F54" s="105"/>
      <c r="G54" s="102"/>
      <c r="H54" s="143"/>
      <c r="I54" s="114"/>
      <c r="J54" s="85">
        <f t="shared" si="2"/>
        <v>0</v>
      </c>
    </row>
    <row r="55" spans="1:10" ht="45">
      <c r="A55" s="63" t="s">
        <v>106</v>
      </c>
      <c r="B55" s="64"/>
      <c r="C55" s="80" t="s">
        <v>260</v>
      </c>
      <c r="D55" s="81"/>
      <c r="E55" s="109"/>
      <c r="F55" s="96"/>
      <c r="G55" s="73"/>
      <c r="H55" s="34"/>
      <c r="I55" s="99"/>
      <c r="J55" s="85">
        <f t="shared" si="2"/>
        <v>0</v>
      </c>
    </row>
    <row r="56" spans="1:10" ht="135">
      <c r="A56" s="63"/>
      <c r="B56" s="64"/>
      <c r="C56" s="80" t="s">
        <v>245</v>
      </c>
      <c r="D56" s="73"/>
      <c r="E56" s="82" t="s">
        <v>86</v>
      </c>
      <c r="F56" s="93">
        <v>18</v>
      </c>
      <c r="G56" s="81"/>
      <c r="H56" s="35"/>
      <c r="I56" s="85"/>
      <c r="J56" s="85">
        <f t="shared" si="2"/>
        <v>0</v>
      </c>
    </row>
    <row r="57" spans="1:10">
      <c r="A57" s="104"/>
      <c r="B57" s="102"/>
      <c r="C57" s="103"/>
      <c r="D57" s="102"/>
      <c r="E57" s="104"/>
      <c r="F57" s="105"/>
      <c r="G57" s="102"/>
      <c r="H57" s="143"/>
      <c r="I57" s="114"/>
      <c r="J57" s="85">
        <f t="shared" si="2"/>
        <v>0</v>
      </c>
    </row>
    <row r="58" spans="1:10" ht="90">
      <c r="A58" s="63" t="s">
        <v>242</v>
      </c>
      <c r="B58" s="64"/>
      <c r="C58" s="80" t="s">
        <v>102</v>
      </c>
      <c r="D58" s="81"/>
      <c r="E58" s="82" t="s">
        <v>86</v>
      </c>
      <c r="F58" s="93">
        <v>15</v>
      </c>
      <c r="G58" s="81"/>
      <c r="H58" s="35"/>
      <c r="I58" s="85"/>
      <c r="J58" s="85">
        <f t="shared" si="2"/>
        <v>0</v>
      </c>
    </row>
    <row r="59" spans="1:10">
      <c r="A59" s="104"/>
      <c r="B59" s="102"/>
      <c r="C59" s="103"/>
      <c r="D59" s="102"/>
      <c r="E59" s="104"/>
      <c r="F59" s="105"/>
      <c r="G59" s="102"/>
      <c r="H59" s="143"/>
      <c r="I59" s="114"/>
      <c r="J59" s="85">
        <f t="shared" si="2"/>
        <v>0</v>
      </c>
    </row>
    <row r="60" spans="1:10" ht="90">
      <c r="A60" s="63" t="s">
        <v>109</v>
      </c>
      <c r="B60" s="64"/>
      <c r="C60" s="57" t="s">
        <v>240</v>
      </c>
      <c r="D60" s="81"/>
      <c r="E60" s="82" t="s">
        <v>86</v>
      </c>
      <c r="F60" s="93">
        <f>16.4+11.4+16.3+4.5</f>
        <v>48.599999999999994</v>
      </c>
      <c r="G60" s="81"/>
      <c r="H60" s="35"/>
      <c r="I60" s="85"/>
      <c r="J60" s="85">
        <f t="shared" si="2"/>
        <v>0</v>
      </c>
    </row>
    <row r="61" spans="1:10">
      <c r="A61" s="63"/>
      <c r="B61" s="64"/>
      <c r="C61" s="100"/>
      <c r="D61" s="81"/>
      <c r="E61" s="115"/>
      <c r="F61" s="75"/>
      <c r="G61" s="76"/>
      <c r="H61" s="41"/>
      <c r="I61" s="79"/>
      <c r="J61" s="85">
        <f t="shared" si="2"/>
        <v>0</v>
      </c>
    </row>
    <row r="62" spans="1:10" ht="105">
      <c r="A62" s="63" t="s">
        <v>111</v>
      </c>
      <c r="B62" s="64"/>
      <c r="C62" s="80" t="s">
        <v>241</v>
      </c>
      <c r="D62" s="81"/>
      <c r="E62" s="82" t="s">
        <v>105</v>
      </c>
      <c r="F62" s="93">
        <v>49</v>
      </c>
      <c r="G62" s="81"/>
      <c r="H62" s="35"/>
      <c r="I62" s="85"/>
      <c r="J62" s="85">
        <f t="shared" si="2"/>
        <v>0</v>
      </c>
    </row>
    <row r="63" spans="1:10">
      <c r="A63" s="63"/>
      <c r="B63" s="64"/>
      <c r="C63" s="100"/>
      <c r="D63" s="73"/>
      <c r="E63" s="109"/>
      <c r="F63" s="96"/>
      <c r="G63" s="73"/>
      <c r="H63" s="34"/>
      <c r="I63" s="99"/>
      <c r="J63" s="85">
        <f t="shared" si="2"/>
        <v>0</v>
      </c>
    </row>
    <row r="64" spans="1:10" ht="30">
      <c r="A64" s="63" t="s">
        <v>184</v>
      </c>
      <c r="B64" s="64"/>
      <c r="C64" s="80" t="s">
        <v>107</v>
      </c>
      <c r="D64" s="81"/>
      <c r="E64" s="82" t="s">
        <v>86</v>
      </c>
      <c r="F64" s="93">
        <v>2</v>
      </c>
      <c r="G64" s="81"/>
      <c r="H64" s="35"/>
      <c r="I64" s="85"/>
      <c r="J64" s="85">
        <f t="shared" si="2"/>
        <v>0</v>
      </c>
    </row>
    <row r="65" spans="1:10">
      <c r="A65" s="104"/>
      <c r="B65" s="102"/>
      <c r="C65" s="103"/>
      <c r="D65" s="102"/>
      <c r="E65" s="104"/>
      <c r="F65" s="105"/>
      <c r="G65" s="102"/>
      <c r="H65" s="143"/>
      <c r="I65" s="114"/>
      <c r="J65" s="85">
        <f t="shared" si="2"/>
        <v>0</v>
      </c>
    </row>
    <row r="66" spans="1:10" ht="64.5" customHeight="1">
      <c r="A66" s="63" t="s">
        <v>185</v>
      </c>
      <c r="B66" s="64"/>
      <c r="C66" s="80" t="s">
        <v>248</v>
      </c>
      <c r="D66" s="81"/>
      <c r="E66" s="82" t="s">
        <v>108</v>
      </c>
      <c r="F66" s="93">
        <f>0.9*2+0.7+2.8</f>
        <v>5.3</v>
      </c>
      <c r="G66" s="81"/>
      <c r="H66" s="35"/>
      <c r="I66" s="85"/>
      <c r="J66" s="85">
        <f t="shared" si="2"/>
        <v>0</v>
      </c>
    </row>
    <row r="67" spans="1:10">
      <c r="A67" s="104"/>
      <c r="B67" s="102"/>
      <c r="C67" s="103"/>
      <c r="D67" s="102"/>
      <c r="E67" s="104"/>
      <c r="F67" s="105"/>
      <c r="G67" s="102"/>
      <c r="H67" s="143"/>
      <c r="I67" s="114"/>
      <c r="J67" s="85">
        <f t="shared" si="2"/>
        <v>0</v>
      </c>
    </row>
    <row r="68" spans="1:10" ht="45">
      <c r="A68" s="63" t="s">
        <v>219</v>
      </c>
      <c r="B68" s="64"/>
      <c r="C68" s="80" t="s">
        <v>110</v>
      </c>
      <c r="D68" s="81"/>
      <c r="E68" s="82" t="s">
        <v>108</v>
      </c>
      <c r="F68" s="93">
        <v>180</v>
      </c>
      <c r="G68" s="81"/>
      <c r="H68" s="35"/>
      <c r="I68" s="85"/>
      <c r="J68" s="85">
        <f t="shared" si="2"/>
        <v>0</v>
      </c>
    </row>
    <row r="69" spans="1:10">
      <c r="A69" s="104"/>
      <c r="B69" s="102"/>
      <c r="C69" s="103"/>
      <c r="D69" s="102"/>
      <c r="E69" s="104"/>
      <c r="F69" s="105"/>
      <c r="G69" s="102"/>
      <c r="H69" s="143"/>
      <c r="I69" s="114"/>
      <c r="J69" s="85">
        <f t="shared" si="2"/>
        <v>0</v>
      </c>
    </row>
    <row r="70" spans="1:10" s="52" customFormat="1" ht="21" customHeight="1">
      <c r="A70" s="63" t="s">
        <v>246</v>
      </c>
      <c r="B70" s="47"/>
      <c r="C70" s="55" t="s">
        <v>243</v>
      </c>
      <c r="D70" s="48"/>
      <c r="E70" s="49"/>
      <c r="F70" s="49"/>
      <c r="G70" s="50" t="s">
        <v>220</v>
      </c>
      <c r="H70" s="144"/>
      <c r="I70" s="51"/>
      <c r="J70" s="85">
        <f t="shared" si="2"/>
        <v>0</v>
      </c>
    </row>
    <row r="71" spans="1:10" ht="33.75" customHeight="1">
      <c r="A71" s="104"/>
      <c r="B71" s="102"/>
      <c r="C71" s="55" t="s">
        <v>222</v>
      </c>
      <c r="D71" s="48" t="s">
        <v>221</v>
      </c>
      <c r="E71" s="82" t="s">
        <v>105</v>
      </c>
      <c r="F71" s="93">
        <v>2.5</v>
      </c>
      <c r="G71" s="81"/>
      <c r="H71" s="35"/>
      <c r="I71" s="85"/>
      <c r="J71" s="85">
        <f t="shared" si="2"/>
        <v>0</v>
      </c>
    </row>
    <row r="72" spans="1:10" ht="20.25" customHeight="1">
      <c r="A72" s="104"/>
      <c r="B72" s="102"/>
      <c r="C72" s="55"/>
      <c r="D72" s="48"/>
      <c r="E72" s="115"/>
      <c r="F72" s="75"/>
      <c r="G72" s="76"/>
      <c r="H72" s="41"/>
      <c r="I72" s="79"/>
      <c r="J72" s="79"/>
    </row>
    <row r="73" spans="1:10">
      <c r="A73" s="63" t="s">
        <v>262</v>
      </c>
      <c r="B73" s="64"/>
      <c r="C73" s="100" t="s">
        <v>112</v>
      </c>
      <c r="D73" s="81"/>
      <c r="E73" s="82" t="s">
        <v>103</v>
      </c>
      <c r="F73" s="93"/>
      <c r="G73" s="81"/>
      <c r="H73" s="85"/>
      <c r="I73" s="85"/>
      <c r="J73" s="35"/>
    </row>
    <row r="74" spans="1:10">
      <c r="A74" s="104"/>
      <c r="B74" s="102"/>
      <c r="C74" s="102"/>
      <c r="D74" s="102"/>
      <c r="E74" s="104"/>
      <c r="F74" s="105"/>
      <c r="G74" s="102"/>
      <c r="H74" s="104"/>
      <c r="I74" s="104"/>
      <c r="J74" s="104"/>
    </row>
    <row r="75" spans="1:10">
      <c r="A75" s="104"/>
      <c r="B75" s="102"/>
      <c r="C75" s="102"/>
      <c r="D75" s="102"/>
      <c r="E75" s="104"/>
      <c r="F75" s="105"/>
      <c r="G75" s="102"/>
      <c r="H75" s="104"/>
      <c r="I75" s="104"/>
      <c r="J75" s="104"/>
    </row>
    <row r="76" spans="1:10">
      <c r="A76" s="172" t="s">
        <v>113</v>
      </c>
      <c r="B76" s="172"/>
      <c r="C76" s="172"/>
      <c r="D76" s="172"/>
      <c r="E76" s="172"/>
      <c r="F76" s="173">
        <f>SUM(J45:J73)</f>
        <v>0</v>
      </c>
      <c r="G76" s="173"/>
      <c r="H76" s="173"/>
      <c r="I76" s="173"/>
      <c r="J76" s="173"/>
    </row>
    <row r="77" spans="1:10">
      <c r="A77" s="101"/>
      <c r="B77" s="102"/>
      <c r="C77" s="102"/>
      <c r="D77" s="102"/>
      <c r="E77" s="104"/>
      <c r="F77" s="105"/>
      <c r="G77" s="102"/>
      <c r="H77" s="104"/>
      <c r="I77" s="104"/>
      <c r="J77" s="104"/>
    </row>
    <row r="78" spans="1:10">
      <c r="A78" s="174" t="s">
        <v>186</v>
      </c>
      <c r="B78" s="174"/>
      <c r="C78" s="174"/>
      <c r="D78" s="174"/>
      <c r="E78" s="174"/>
      <c r="F78" s="174"/>
      <c r="G78" s="174"/>
      <c r="H78" s="174"/>
      <c r="I78" s="174"/>
      <c r="J78" s="174"/>
    </row>
    <row r="79" spans="1:10">
      <c r="A79" s="174"/>
      <c r="B79" s="174"/>
      <c r="C79" s="174"/>
      <c r="D79" s="174"/>
      <c r="E79" s="174"/>
      <c r="F79" s="174"/>
      <c r="G79" s="174"/>
      <c r="H79" s="174"/>
      <c r="I79" s="174"/>
      <c r="J79" s="174"/>
    </row>
    <row r="80" spans="1:10">
      <c r="A80" s="180" t="s">
        <v>115</v>
      </c>
      <c r="B80" s="180"/>
      <c r="C80" s="180"/>
      <c r="D80" s="180"/>
      <c r="E80" s="180"/>
      <c r="F80" s="180"/>
      <c r="G80" s="180"/>
      <c r="H80" s="180"/>
      <c r="I80" s="180"/>
      <c r="J80" s="180"/>
    </row>
    <row r="81" spans="1:10">
      <c r="A81" s="110"/>
      <c r="B81" s="111"/>
      <c r="C81" s="111"/>
      <c r="D81" s="111"/>
      <c r="E81" s="110"/>
      <c r="F81" s="112"/>
      <c r="G81" s="111"/>
      <c r="H81" s="110"/>
      <c r="I81" s="110"/>
      <c r="J81" s="110"/>
    </row>
    <row r="82" spans="1:10" ht="107.25" customHeight="1">
      <c r="A82" s="63"/>
      <c r="B82" s="64"/>
      <c r="C82" s="175" t="s">
        <v>114</v>
      </c>
      <c r="D82" s="175"/>
      <c r="E82" s="175"/>
      <c r="F82" s="175"/>
      <c r="G82" s="175"/>
      <c r="H82" s="175"/>
      <c r="I82" s="175"/>
      <c r="J82" s="175"/>
    </row>
    <row r="83" spans="1:10" ht="12" customHeight="1">
      <c r="A83" s="63"/>
      <c r="B83" s="64"/>
      <c r="C83" s="113"/>
      <c r="D83" s="113"/>
      <c r="E83" s="69"/>
      <c r="F83" s="69"/>
      <c r="G83" s="113"/>
      <c r="H83" s="69"/>
      <c r="I83" s="69"/>
      <c r="J83" s="69"/>
    </row>
    <row r="84" spans="1:10" ht="15" customHeight="1">
      <c r="A84" s="176" t="s">
        <v>24</v>
      </c>
      <c r="B84" s="71"/>
      <c r="C84" s="177" t="s">
        <v>17</v>
      </c>
      <c r="D84" s="71"/>
      <c r="E84" s="178" t="s">
        <v>31</v>
      </c>
      <c r="F84" s="177" t="s">
        <v>18</v>
      </c>
      <c r="G84" s="71"/>
      <c r="H84" s="178" t="s">
        <v>32</v>
      </c>
      <c r="I84" s="71"/>
      <c r="J84" s="178" t="s">
        <v>27</v>
      </c>
    </row>
    <row r="85" spans="1:10">
      <c r="A85" s="176"/>
      <c r="B85" s="71"/>
      <c r="C85" s="177"/>
      <c r="D85" s="71"/>
      <c r="E85" s="177"/>
      <c r="F85" s="177"/>
      <c r="G85" s="71"/>
      <c r="H85" s="177"/>
      <c r="I85" s="71"/>
      <c r="J85" s="177"/>
    </row>
    <row r="86" spans="1:10">
      <c r="A86" s="104"/>
      <c r="B86" s="102"/>
      <c r="C86" s="102"/>
      <c r="D86" s="102"/>
      <c r="E86" s="104"/>
      <c r="F86" s="105"/>
      <c r="G86" s="102"/>
      <c r="H86" s="104"/>
      <c r="I86" s="104"/>
      <c r="J86" s="104"/>
    </row>
    <row r="87" spans="1:10" ht="60">
      <c r="A87" s="63" t="s">
        <v>59</v>
      </c>
      <c r="B87" s="64"/>
      <c r="C87" s="56" t="s">
        <v>177</v>
      </c>
      <c r="D87" s="81"/>
      <c r="E87" s="82" t="s">
        <v>86</v>
      </c>
      <c r="F87" s="93">
        <v>4.95</v>
      </c>
      <c r="G87" s="81"/>
      <c r="H87" s="35"/>
      <c r="I87" s="85"/>
      <c r="J87" s="85">
        <f>SUM(F87*H87)</f>
        <v>0</v>
      </c>
    </row>
    <row r="88" spans="1:10">
      <c r="A88" s="63"/>
      <c r="B88" s="64"/>
      <c r="C88" s="56"/>
      <c r="D88" s="81"/>
      <c r="E88" s="115"/>
      <c r="F88" s="75"/>
      <c r="G88" s="76"/>
      <c r="H88" s="41"/>
      <c r="I88" s="79"/>
      <c r="J88" s="85">
        <f t="shared" ref="J88:J93" si="3">SUM(F88*H88)</f>
        <v>0</v>
      </c>
    </row>
    <row r="89" spans="1:10" ht="240">
      <c r="A89" s="63" t="s">
        <v>187</v>
      </c>
      <c r="B89" s="64"/>
      <c r="C89" s="80" t="s">
        <v>175</v>
      </c>
      <c r="D89" s="81"/>
      <c r="E89" s="82" t="s">
        <v>86</v>
      </c>
      <c r="F89" s="93">
        <v>4.0999999999999996</v>
      </c>
      <c r="G89" s="81"/>
      <c r="H89" s="35"/>
      <c r="I89" s="85"/>
      <c r="J89" s="85">
        <f t="shared" si="3"/>
        <v>0</v>
      </c>
    </row>
    <row r="90" spans="1:10">
      <c r="A90" s="104"/>
      <c r="B90" s="102"/>
      <c r="C90" s="103"/>
      <c r="D90" s="102"/>
      <c r="E90" s="104"/>
      <c r="F90" s="105"/>
      <c r="G90" s="102"/>
      <c r="H90" s="145"/>
      <c r="I90" s="104"/>
      <c r="J90" s="85">
        <f>SUM(F90*H90)</f>
        <v>0</v>
      </c>
    </row>
    <row r="91" spans="1:10" ht="255">
      <c r="A91" s="63" t="s">
        <v>263</v>
      </c>
      <c r="B91" s="64"/>
      <c r="C91" s="80" t="s">
        <v>213</v>
      </c>
      <c r="D91" s="81"/>
      <c r="E91" s="82" t="s">
        <v>86</v>
      </c>
      <c r="F91" s="93">
        <v>4</v>
      </c>
      <c r="G91" s="81"/>
      <c r="H91" s="35"/>
      <c r="I91" s="85"/>
      <c r="J91" s="85">
        <f t="shared" si="3"/>
        <v>0</v>
      </c>
    </row>
    <row r="92" spans="1:10">
      <c r="A92" s="104"/>
      <c r="B92" s="102"/>
      <c r="C92" s="103"/>
      <c r="D92" s="102"/>
      <c r="E92" s="104"/>
      <c r="F92" s="105"/>
      <c r="G92" s="102"/>
      <c r="H92" s="145"/>
      <c r="I92" s="104"/>
      <c r="J92" s="85">
        <f t="shared" si="3"/>
        <v>0</v>
      </c>
    </row>
    <row r="93" spans="1:10" ht="90">
      <c r="A93" s="63" t="s">
        <v>212</v>
      </c>
      <c r="B93" s="64"/>
      <c r="C93" s="56" t="s">
        <v>244</v>
      </c>
      <c r="D93" s="81"/>
      <c r="E93" s="82" t="s">
        <v>86</v>
      </c>
      <c r="F93" s="93">
        <v>4.5</v>
      </c>
      <c r="G93" s="81"/>
      <c r="H93" s="35"/>
      <c r="I93" s="85"/>
      <c r="J93" s="85">
        <f t="shared" si="3"/>
        <v>0</v>
      </c>
    </row>
    <row r="94" spans="1:10">
      <c r="A94" s="63"/>
      <c r="B94" s="64"/>
      <c r="C94" s="46"/>
      <c r="D94" s="73"/>
      <c r="E94" s="109"/>
      <c r="F94" s="96"/>
      <c r="G94" s="73"/>
      <c r="H94" s="99"/>
      <c r="I94" s="99"/>
      <c r="J94" s="99"/>
    </row>
    <row r="95" spans="1:10">
      <c r="A95" s="172" t="s">
        <v>116</v>
      </c>
      <c r="B95" s="172"/>
      <c r="C95" s="172"/>
      <c r="D95" s="172"/>
      <c r="E95" s="172"/>
      <c r="F95" s="173">
        <f>SUM(J87:J93)</f>
        <v>0</v>
      </c>
      <c r="G95" s="173"/>
      <c r="H95" s="173"/>
      <c r="I95" s="173"/>
      <c r="J95" s="173"/>
    </row>
    <row r="96" spans="1:10">
      <c r="A96" s="104"/>
      <c r="B96" s="102"/>
      <c r="C96" s="102"/>
      <c r="D96" s="102"/>
      <c r="E96" s="104"/>
      <c r="F96" s="105"/>
      <c r="G96" s="102"/>
      <c r="H96" s="104"/>
      <c r="I96" s="104"/>
      <c r="J96" s="104"/>
    </row>
    <row r="97" spans="1:10">
      <c r="A97" s="174" t="s">
        <v>188</v>
      </c>
      <c r="B97" s="174"/>
      <c r="C97" s="174"/>
      <c r="D97" s="174"/>
      <c r="E97" s="174"/>
      <c r="F97" s="174"/>
      <c r="G97" s="174"/>
      <c r="H97" s="174"/>
      <c r="I97" s="174"/>
      <c r="J97" s="174"/>
    </row>
    <row r="98" spans="1:10">
      <c r="A98" s="174"/>
      <c r="B98" s="174"/>
      <c r="C98" s="174"/>
      <c r="D98" s="174"/>
      <c r="E98" s="174"/>
      <c r="F98" s="174"/>
      <c r="G98" s="174"/>
      <c r="H98" s="174"/>
      <c r="I98" s="174"/>
      <c r="J98" s="174"/>
    </row>
    <row r="99" spans="1:10">
      <c r="A99" s="180" t="s">
        <v>117</v>
      </c>
      <c r="B99" s="180"/>
      <c r="C99" s="180"/>
      <c r="D99" s="180"/>
      <c r="E99" s="180"/>
      <c r="F99" s="180"/>
      <c r="G99" s="180"/>
      <c r="H99" s="180"/>
      <c r="I99" s="180"/>
      <c r="J99" s="180"/>
    </row>
    <row r="100" spans="1:10">
      <c r="A100" s="110"/>
      <c r="B100" s="111"/>
      <c r="C100" s="111"/>
      <c r="D100" s="111"/>
      <c r="E100" s="110"/>
      <c r="F100" s="112"/>
      <c r="G100" s="111"/>
      <c r="H100" s="110"/>
      <c r="I100" s="110"/>
      <c r="J100" s="110"/>
    </row>
    <row r="101" spans="1:10" ht="90" customHeight="1">
      <c r="A101" s="63" t="s">
        <v>74</v>
      </c>
      <c r="B101" s="64"/>
      <c r="C101" s="175" t="s">
        <v>118</v>
      </c>
      <c r="D101" s="175"/>
      <c r="E101" s="175"/>
      <c r="F101" s="175"/>
      <c r="G101" s="175"/>
      <c r="H101" s="175"/>
      <c r="I101" s="175"/>
      <c r="J101" s="175"/>
    </row>
    <row r="102" spans="1:10" ht="12" customHeight="1">
      <c r="A102" s="63"/>
      <c r="B102" s="64"/>
      <c r="C102" s="113"/>
      <c r="D102" s="113"/>
      <c r="E102" s="69"/>
      <c r="F102" s="69"/>
      <c r="G102" s="113"/>
      <c r="H102" s="69"/>
      <c r="I102" s="69"/>
      <c r="J102" s="69"/>
    </row>
    <row r="103" spans="1:10" ht="15" customHeight="1">
      <c r="A103" s="176" t="s">
        <v>24</v>
      </c>
      <c r="B103" s="71"/>
      <c r="C103" s="177" t="s">
        <v>17</v>
      </c>
      <c r="D103" s="71"/>
      <c r="E103" s="178" t="s">
        <v>31</v>
      </c>
      <c r="F103" s="177" t="s">
        <v>18</v>
      </c>
      <c r="G103" s="71"/>
      <c r="H103" s="178" t="s">
        <v>32</v>
      </c>
      <c r="I103" s="71"/>
      <c r="J103" s="178" t="s">
        <v>27</v>
      </c>
    </row>
    <row r="104" spans="1:10">
      <c r="A104" s="176"/>
      <c r="B104" s="71"/>
      <c r="C104" s="177"/>
      <c r="D104" s="71"/>
      <c r="E104" s="177"/>
      <c r="F104" s="177"/>
      <c r="G104" s="71"/>
      <c r="H104" s="177"/>
      <c r="I104" s="71"/>
      <c r="J104" s="177"/>
    </row>
    <row r="105" spans="1:10">
      <c r="A105" s="104"/>
      <c r="B105" s="102"/>
      <c r="C105" s="102"/>
      <c r="D105" s="102"/>
      <c r="E105" s="104"/>
      <c r="F105" s="105"/>
      <c r="G105" s="102"/>
      <c r="H105" s="104"/>
      <c r="I105" s="104"/>
      <c r="J105" s="104"/>
    </row>
    <row r="106" spans="1:10" ht="135">
      <c r="A106" s="63" t="s">
        <v>264</v>
      </c>
      <c r="B106" s="64"/>
      <c r="C106" s="56" t="s">
        <v>257</v>
      </c>
      <c r="D106" s="81"/>
      <c r="E106" s="109"/>
      <c r="F106" s="96"/>
      <c r="G106" s="73"/>
      <c r="H106" s="34"/>
      <c r="I106" s="99"/>
      <c r="J106" s="99"/>
    </row>
    <row r="107" spans="1:10" ht="18.75" customHeight="1">
      <c r="A107" s="63"/>
      <c r="B107" s="64"/>
      <c r="C107" s="100" t="s">
        <v>180</v>
      </c>
      <c r="D107" s="73"/>
      <c r="E107" s="104"/>
      <c r="F107" s="105"/>
      <c r="G107" s="102"/>
      <c r="H107" s="145"/>
      <c r="I107" s="104"/>
      <c r="J107" s="104"/>
    </row>
    <row r="108" spans="1:10">
      <c r="A108" s="104"/>
      <c r="B108" s="102"/>
      <c r="C108" s="103" t="s">
        <v>258</v>
      </c>
      <c r="D108" s="102"/>
      <c r="E108" s="116" t="s">
        <v>85</v>
      </c>
      <c r="F108" s="93">
        <v>1</v>
      </c>
      <c r="G108" s="81"/>
      <c r="H108" s="42"/>
      <c r="I108" s="85"/>
      <c r="J108" s="85">
        <f>SUM(F108*H108)</f>
        <v>0</v>
      </c>
    </row>
    <row r="109" spans="1:10">
      <c r="A109" s="104"/>
      <c r="B109" s="102"/>
      <c r="C109" s="103"/>
      <c r="D109" s="102"/>
      <c r="E109" s="104"/>
      <c r="F109" s="105"/>
      <c r="G109" s="102"/>
      <c r="H109" s="145"/>
      <c r="I109" s="104"/>
      <c r="J109" s="85">
        <f t="shared" ref="J109:J114" si="4">SUM(F109*H109)</f>
        <v>0</v>
      </c>
    </row>
    <row r="110" spans="1:10" ht="142.5" customHeight="1">
      <c r="A110" s="63" t="s">
        <v>176</v>
      </c>
      <c r="B110" s="64"/>
      <c r="C110" s="56" t="s">
        <v>265</v>
      </c>
      <c r="D110" s="81"/>
      <c r="E110" s="109"/>
      <c r="F110" s="96"/>
      <c r="G110" s="73"/>
      <c r="H110" s="34"/>
      <c r="I110" s="99"/>
      <c r="J110" s="85">
        <f t="shared" si="4"/>
        <v>0</v>
      </c>
    </row>
    <row r="111" spans="1:10" s="59" customFormat="1" ht="41.25" customHeight="1">
      <c r="A111" s="117"/>
      <c r="B111" s="118"/>
      <c r="C111" s="119" t="s">
        <v>247</v>
      </c>
      <c r="D111" s="118"/>
      <c r="E111" s="120" t="s">
        <v>85</v>
      </c>
      <c r="F111" s="121">
        <v>1</v>
      </c>
      <c r="G111" s="122"/>
      <c r="H111" s="58"/>
      <c r="I111" s="123"/>
      <c r="J111" s="85">
        <f t="shared" si="4"/>
        <v>0</v>
      </c>
    </row>
    <row r="112" spans="1:10">
      <c r="A112" s="104"/>
      <c r="B112" s="102"/>
      <c r="C112" s="103"/>
      <c r="D112" s="102"/>
      <c r="E112" s="104"/>
      <c r="F112" s="105"/>
      <c r="G112" s="102"/>
      <c r="H112" s="145"/>
      <c r="I112" s="104"/>
      <c r="J112" s="85">
        <f t="shared" si="4"/>
        <v>0</v>
      </c>
    </row>
    <row r="113" spans="1:10" ht="109.5" customHeight="1">
      <c r="A113" s="63" t="s">
        <v>179</v>
      </c>
      <c r="B113" s="64"/>
      <c r="C113" s="56" t="s">
        <v>265</v>
      </c>
      <c r="D113" s="81"/>
      <c r="E113" s="109"/>
      <c r="F113" s="96"/>
      <c r="G113" s="73"/>
      <c r="H113" s="34"/>
      <c r="I113" s="99"/>
      <c r="J113" s="85">
        <f t="shared" si="4"/>
        <v>0</v>
      </c>
    </row>
    <row r="114" spans="1:10" ht="30" customHeight="1">
      <c r="A114" s="63"/>
      <c r="B114" s="64"/>
      <c r="C114" s="124" t="s">
        <v>266</v>
      </c>
      <c r="D114" s="73"/>
      <c r="E114" s="94" t="s">
        <v>85</v>
      </c>
      <c r="F114" s="93">
        <v>2</v>
      </c>
      <c r="G114" s="81"/>
      <c r="H114" s="32"/>
      <c r="I114" s="85"/>
      <c r="J114" s="85">
        <f t="shared" si="4"/>
        <v>0</v>
      </c>
    </row>
    <row r="115" spans="1:10">
      <c r="A115" s="104"/>
      <c r="B115" s="102"/>
      <c r="C115" s="102"/>
      <c r="D115" s="102"/>
      <c r="E115" s="104"/>
      <c r="F115" s="105"/>
      <c r="G115" s="102"/>
      <c r="H115" s="104"/>
      <c r="I115" s="104"/>
      <c r="J115" s="104"/>
    </row>
    <row r="116" spans="1:10">
      <c r="A116" s="172" t="s">
        <v>119</v>
      </c>
      <c r="B116" s="172"/>
      <c r="C116" s="172"/>
      <c r="D116" s="172"/>
      <c r="E116" s="172"/>
      <c r="F116" s="173">
        <f>SUM(J106:J114)</f>
        <v>0</v>
      </c>
      <c r="G116" s="173"/>
      <c r="H116" s="173"/>
      <c r="I116" s="173"/>
      <c r="J116" s="173"/>
    </row>
    <row r="117" spans="1:10">
      <c r="A117" s="104"/>
      <c r="B117" s="102"/>
      <c r="C117" s="102"/>
      <c r="D117" s="102"/>
      <c r="E117" s="104"/>
      <c r="F117" s="105"/>
      <c r="G117" s="102"/>
      <c r="H117" s="104"/>
      <c r="I117" s="104"/>
      <c r="J117" s="104"/>
    </row>
    <row r="118" spans="1:10">
      <c r="A118" s="174" t="s">
        <v>189</v>
      </c>
      <c r="B118" s="174"/>
      <c r="C118" s="174"/>
      <c r="D118" s="174"/>
      <c r="E118" s="174"/>
      <c r="F118" s="174"/>
      <c r="G118" s="174"/>
      <c r="H118" s="174"/>
      <c r="I118" s="174"/>
      <c r="J118" s="174"/>
    </row>
    <row r="119" spans="1:10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</row>
    <row r="120" spans="1:10">
      <c r="A120" s="180" t="s">
        <v>120</v>
      </c>
      <c r="B120" s="180"/>
      <c r="C120" s="180"/>
      <c r="D120" s="180"/>
      <c r="E120" s="180"/>
      <c r="F120" s="180"/>
      <c r="G120" s="180"/>
      <c r="H120" s="180"/>
      <c r="I120" s="180"/>
      <c r="J120" s="180"/>
    </row>
    <row r="121" spans="1:10">
      <c r="A121" s="110"/>
      <c r="B121" s="111"/>
      <c r="C121" s="111"/>
      <c r="D121" s="111"/>
      <c r="E121" s="110"/>
      <c r="F121" s="112"/>
      <c r="G121" s="111"/>
      <c r="H121" s="110"/>
      <c r="I121" s="110"/>
      <c r="J121" s="110"/>
    </row>
    <row r="122" spans="1:10" ht="123" customHeight="1">
      <c r="A122" s="63" t="s">
        <v>75</v>
      </c>
      <c r="B122" s="64"/>
      <c r="C122" s="175" t="s">
        <v>121</v>
      </c>
      <c r="D122" s="175"/>
      <c r="E122" s="175"/>
      <c r="F122" s="175"/>
      <c r="G122" s="175"/>
      <c r="H122" s="175"/>
      <c r="I122" s="175"/>
      <c r="J122" s="175"/>
    </row>
    <row r="123" spans="1:10" ht="12" customHeight="1">
      <c r="A123" s="63"/>
      <c r="B123" s="64"/>
      <c r="C123" s="113"/>
      <c r="D123" s="113"/>
      <c r="E123" s="69"/>
      <c r="F123" s="69"/>
      <c r="G123" s="113"/>
      <c r="H123" s="69"/>
      <c r="I123" s="69"/>
      <c r="J123" s="69"/>
    </row>
    <row r="124" spans="1:10" ht="15" customHeight="1">
      <c r="A124" s="176" t="s">
        <v>24</v>
      </c>
      <c r="B124" s="71"/>
      <c r="C124" s="177" t="s">
        <v>17</v>
      </c>
      <c r="D124" s="71"/>
      <c r="E124" s="178" t="s">
        <v>31</v>
      </c>
      <c r="F124" s="177" t="s">
        <v>18</v>
      </c>
      <c r="G124" s="71"/>
      <c r="H124" s="178" t="s">
        <v>32</v>
      </c>
      <c r="I124" s="71"/>
      <c r="J124" s="178" t="s">
        <v>27</v>
      </c>
    </row>
    <row r="125" spans="1:10">
      <c r="A125" s="176"/>
      <c r="B125" s="71"/>
      <c r="C125" s="177"/>
      <c r="D125" s="71"/>
      <c r="E125" s="177"/>
      <c r="F125" s="177"/>
      <c r="G125" s="71"/>
      <c r="H125" s="177"/>
      <c r="I125" s="71"/>
      <c r="J125" s="177"/>
    </row>
    <row r="126" spans="1:10">
      <c r="A126" s="104"/>
      <c r="B126" s="102"/>
      <c r="C126" s="102"/>
      <c r="D126" s="102"/>
      <c r="E126" s="104"/>
      <c r="F126" s="105"/>
      <c r="G126" s="102"/>
      <c r="H126" s="104"/>
      <c r="I126" s="104"/>
      <c r="J126" s="104"/>
    </row>
    <row r="127" spans="1:10" ht="106.5" customHeight="1">
      <c r="A127" s="63" t="s">
        <v>67</v>
      </c>
      <c r="B127" s="64"/>
      <c r="C127" s="80" t="s">
        <v>251</v>
      </c>
      <c r="D127" s="81"/>
      <c r="E127" s="109"/>
      <c r="F127" s="96"/>
      <c r="G127" s="73"/>
      <c r="H127" s="109"/>
      <c r="I127" s="109"/>
      <c r="J127" s="109"/>
    </row>
    <row r="128" spans="1:10" ht="18.75" customHeight="1">
      <c r="A128" s="63"/>
      <c r="B128" s="64"/>
      <c r="C128" s="125" t="s">
        <v>122</v>
      </c>
      <c r="D128" s="73"/>
      <c r="E128" s="94" t="s">
        <v>86</v>
      </c>
      <c r="F128" s="93">
        <v>17.5</v>
      </c>
      <c r="G128" s="81"/>
      <c r="H128" s="32"/>
      <c r="I128" s="85"/>
      <c r="J128" s="85">
        <f>SUM(F128*H128)</f>
        <v>0</v>
      </c>
    </row>
    <row r="129" spans="1:10" ht="18.75" customHeight="1">
      <c r="A129" s="63"/>
      <c r="B129" s="64"/>
      <c r="C129" s="125" t="s">
        <v>123</v>
      </c>
      <c r="D129" s="73"/>
      <c r="E129" s="94" t="s">
        <v>105</v>
      </c>
      <c r="F129" s="93">
        <v>17.5</v>
      </c>
      <c r="G129" s="81"/>
      <c r="H129" s="32"/>
      <c r="I129" s="85"/>
      <c r="J129" s="85">
        <f t="shared" ref="J129:J138" si="5">SUM(F129*H129)</f>
        <v>0</v>
      </c>
    </row>
    <row r="130" spans="1:10">
      <c r="A130" s="104"/>
      <c r="B130" s="102"/>
      <c r="C130" s="103"/>
      <c r="D130" s="102"/>
      <c r="E130" s="104"/>
      <c r="F130" s="105"/>
      <c r="G130" s="102"/>
      <c r="H130" s="143"/>
      <c r="I130" s="114"/>
      <c r="J130" s="85">
        <f t="shared" si="5"/>
        <v>0</v>
      </c>
    </row>
    <row r="131" spans="1:10" ht="132.75" customHeight="1">
      <c r="A131" s="63" t="s">
        <v>65</v>
      </c>
      <c r="B131" s="64"/>
      <c r="C131" s="80" t="s">
        <v>249</v>
      </c>
      <c r="D131" s="81"/>
      <c r="E131" s="109"/>
      <c r="F131" s="96"/>
      <c r="G131" s="73"/>
      <c r="H131" s="31"/>
      <c r="I131" s="109"/>
      <c r="J131" s="85">
        <f t="shared" si="5"/>
        <v>0</v>
      </c>
    </row>
    <row r="132" spans="1:10" ht="18.75" customHeight="1">
      <c r="A132" s="63"/>
      <c r="B132" s="64"/>
      <c r="C132" s="125" t="s">
        <v>122</v>
      </c>
      <c r="D132" s="73"/>
      <c r="E132" s="94" t="s">
        <v>86</v>
      </c>
      <c r="F132" s="93">
        <v>3.32</v>
      </c>
      <c r="G132" s="81"/>
      <c r="H132" s="32"/>
      <c r="I132" s="85"/>
      <c r="J132" s="85">
        <f t="shared" si="5"/>
        <v>0</v>
      </c>
    </row>
    <row r="133" spans="1:10" ht="18.75" customHeight="1">
      <c r="A133" s="63"/>
      <c r="B133" s="64"/>
      <c r="C133" s="125" t="s">
        <v>123</v>
      </c>
      <c r="D133" s="73"/>
      <c r="E133" s="94" t="s">
        <v>105</v>
      </c>
      <c r="F133" s="93">
        <v>4.9000000000000004</v>
      </c>
      <c r="G133" s="81"/>
      <c r="H133" s="32"/>
      <c r="I133" s="85"/>
      <c r="J133" s="85">
        <f t="shared" si="5"/>
        <v>0</v>
      </c>
    </row>
    <row r="134" spans="1:10" ht="18.75" customHeight="1">
      <c r="A134" s="63"/>
      <c r="B134" s="64"/>
      <c r="C134" s="125"/>
      <c r="D134" s="73"/>
      <c r="E134" s="94"/>
      <c r="F134" s="96"/>
      <c r="G134" s="73"/>
      <c r="H134" s="33"/>
      <c r="I134" s="99"/>
      <c r="J134" s="85">
        <f t="shared" si="5"/>
        <v>0</v>
      </c>
    </row>
    <row r="135" spans="1:10" ht="129" customHeight="1">
      <c r="A135" s="63" t="s">
        <v>190</v>
      </c>
      <c r="B135" s="64"/>
      <c r="C135" s="80" t="s">
        <v>250</v>
      </c>
      <c r="D135" s="81"/>
      <c r="E135" s="109"/>
      <c r="F135" s="96"/>
      <c r="G135" s="73"/>
      <c r="H135" s="34"/>
      <c r="I135" s="99"/>
      <c r="J135" s="85">
        <f t="shared" si="5"/>
        <v>0</v>
      </c>
    </row>
    <row r="136" spans="1:10" ht="18.75" customHeight="1">
      <c r="A136" s="63"/>
      <c r="B136" s="64"/>
      <c r="C136" s="125" t="s">
        <v>214</v>
      </c>
      <c r="D136" s="73"/>
      <c r="E136" s="94" t="s">
        <v>86</v>
      </c>
      <c r="F136" s="93">
        <v>16.5</v>
      </c>
      <c r="G136" s="81"/>
      <c r="H136" s="32"/>
      <c r="I136" s="85"/>
      <c r="J136" s="85">
        <f t="shared" si="5"/>
        <v>0</v>
      </c>
    </row>
    <row r="137" spans="1:10" ht="27.75" customHeight="1">
      <c r="A137" s="63"/>
      <c r="B137" s="64"/>
      <c r="C137" s="125" t="s">
        <v>267</v>
      </c>
      <c r="D137" s="73"/>
      <c r="E137" s="94"/>
      <c r="F137" s="96"/>
      <c r="G137" s="73"/>
      <c r="H137" s="33"/>
      <c r="I137" s="99"/>
      <c r="J137" s="85">
        <f t="shared" si="5"/>
        <v>0</v>
      </c>
    </row>
    <row r="138" spans="1:10" ht="18.75" customHeight="1">
      <c r="A138" s="63"/>
      <c r="B138" s="64"/>
      <c r="C138" s="127"/>
      <c r="D138" s="73"/>
      <c r="E138" s="94" t="s">
        <v>86</v>
      </c>
      <c r="F138" s="93">
        <v>5</v>
      </c>
      <c r="G138" s="81"/>
      <c r="H138" s="32"/>
      <c r="I138" s="85"/>
      <c r="J138" s="85">
        <f t="shared" si="5"/>
        <v>0</v>
      </c>
    </row>
    <row r="139" spans="1:10">
      <c r="A139" s="104"/>
      <c r="B139" s="102"/>
      <c r="C139" s="102"/>
      <c r="D139" s="102"/>
      <c r="E139" s="104"/>
      <c r="F139" s="105"/>
      <c r="G139" s="102"/>
      <c r="H139" s="104"/>
      <c r="I139" s="104"/>
      <c r="J139" s="104"/>
    </row>
    <row r="140" spans="1:10">
      <c r="A140" s="172" t="s">
        <v>124</v>
      </c>
      <c r="B140" s="172"/>
      <c r="C140" s="172"/>
      <c r="D140" s="172"/>
      <c r="E140" s="172"/>
      <c r="F140" s="173">
        <f>SUM(J126:J138)</f>
        <v>0</v>
      </c>
      <c r="G140" s="173"/>
      <c r="H140" s="173"/>
      <c r="I140" s="173"/>
      <c r="J140" s="173"/>
    </row>
    <row r="141" spans="1:10">
      <c r="A141" s="104"/>
      <c r="B141" s="102"/>
      <c r="C141" s="102"/>
      <c r="D141" s="102"/>
      <c r="E141" s="104"/>
      <c r="F141" s="105"/>
      <c r="G141" s="102"/>
      <c r="H141" s="104"/>
      <c r="I141" s="104"/>
      <c r="J141" s="104"/>
    </row>
    <row r="142" spans="1:10">
      <c r="A142" s="174" t="s">
        <v>191</v>
      </c>
      <c r="B142" s="174"/>
      <c r="C142" s="174"/>
      <c r="D142" s="174"/>
      <c r="E142" s="174"/>
      <c r="F142" s="174"/>
      <c r="G142" s="174"/>
      <c r="H142" s="174"/>
      <c r="I142" s="174"/>
      <c r="J142" s="174"/>
    </row>
    <row r="143" spans="1:10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</row>
    <row r="144" spans="1:10">
      <c r="A144" s="180" t="s">
        <v>125</v>
      </c>
      <c r="B144" s="180"/>
      <c r="C144" s="180"/>
      <c r="D144" s="180"/>
      <c r="E144" s="180"/>
      <c r="F144" s="180"/>
      <c r="G144" s="180"/>
      <c r="H144" s="180"/>
      <c r="I144" s="180"/>
      <c r="J144" s="180"/>
    </row>
    <row r="145" spans="1:10">
      <c r="A145" s="110"/>
      <c r="B145" s="111"/>
      <c r="C145" s="111"/>
      <c r="D145" s="111"/>
      <c r="E145" s="110"/>
      <c r="F145" s="112"/>
      <c r="G145" s="111"/>
      <c r="H145" s="110"/>
      <c r="I145" s="110"/>
      <c r="J145" s="110"/>
    </row>
    <row r="146" spans="1:10" ht="109.5" customHeight="1">
      <c r="A146" s="63" t="s">
        <v>76</v>
      </c>
      <c r="B146" s="64"/>
      <c r="C146" s="175" t="s">
        <v>126</v>
      </c>
      <c r="D146" s="175"/>
      <c r="E146" s="175"/>
      <c r="F146" s="175"/>
      <c r="G146" s="175"/>
      <c r="H146" s="175"/>
      <c r="I146" s="175"/>
      <c r="J146" s="175"/>
    </row>
    <row r="147" spans="1:10" ht="12" customHeight="1">
      <c r="A147" s="63"/>
      <c r="B147" s="64"/>
      <c r="C147" s="113"/>
      <c r="D147" s="113"/>
      <c r="E147" s="69"/>
      <c r="F147" s="69"/>
      <c r="G147" s="113"/>
      <c r="H147" s="69"/>
      <c r="I147" s="69"/>
      <c r="J147" s="69"/>
    </row>
    <row r="148" spans="1:10" ht="15" customHeight="1">
      <c r="A148" s="176" t="s">
        <v>24</v>
      </c>
      <c r="B148" s="71"/>
      <c r="C148" s="177" t="s">
        <v>17</v>
      </c>
      <c r="D148" s="71"/>
      <c r="E148" s="178" t="s">
        <v>31</v>
      </c>
      <c r="F148" s="177" t="s">
        <v>18</v>
      </c>
      <c r="G148" s="71"/>
      <c r="H148" s="178" t="s">
        <v>32</v>
      </c>
      <c r="I148" s="71"/>
      <c r="J148" s="178" t="s">
        <v>27</v>
      </c>
    </row>
    <row r="149" spans="1:10">
      <c r="A149" s="176"/>
      <c r="B149" s="71"/>
      <c r="C149" s="177"/>
      <c r="D149" s="71"/>
      <c r="E149" s="177"/>
      <c r="F149" s="177"/>
      <c r="G149" s="71"/>
      <c r="H149" s="177"/>
      <c r="I149" s="71"/>
      <c r="J149" s="177"/>
    </row>
    <row r="150" spans="1:10">
      <c r="A150" s="104"/>
      <c r="B150" s="102"/>
      <c r="C150" s="102"/>
      <c r="D150" s="102"/>
      <c r="E150" s="104"/>
      <c r="F150" s="105"/>
      <c r="G150" s="102"/>
      <c r="H150" s="104"/>
      <c r="I150" s="104"/>
      <c r="J150" s="104"/>
    </row>
    <row r="151" spans="1:10" ht="75.75" customHeight="1">
      <c r="A151" s="63" t="s">
        <v>60</v>
      </c>
      <c r="B151" s="64"/>
      <c r="C151" s="57" t="s">
        <v>268</v>
      </c>
      <c r="D151" s="81"/>
      <c r="E151" s="109"/>
      <c r="F151" s="96"/>
      <c r="G151" s="73"/>
      <c r="H151" s="109"/>
      <c r="I151" s="109"/>
      <c r="J151" s="109"/>
    </row>
    <row r="152" spans="1:10" ht="18.75" customHeight="1">
      <c r="A152" s="63"/>
      <c r="B152" s="64"/>
      <c r="C152" s="125" t="s">
        <v>127</v>
      </c>
      <c r="D152" s="73"/>
      <c r="E152" s="94" t="s">
        <v>86</v>
      </c>
      <c r="F152" s="93">
        <v>22</v>
      </c>
      <c r="G152" s="81"/>
      <c r="H152" s="32"/>
      <c r="I152" s="85"/>
      <c r="J152" s="85">
        <f>SUM(F152*H152)</f>
        <v>0</v>
      </c>
    </row>
    <row r="153" spans="1:10" ht="18.75" customHeight="1">
      <c r="A153" s="63"/>
      <c r="B153" s="64"/>
      <c r="C153" s="125" t="s">
        <v>128</v>
      </c>
      <c r="D153" s="73"/>
      <c r="E153" s="94" t="s">
        <v>105</v>
      </c>
      <c r="F153" s="93">
        <v>21</v>
      </c>
      <c r="G153" s="81"/>
      <c r="H153" s="32"/>
      <c r="I153" s="85"/>
      <c r="J153" s="85">
        <f>SUM(F153*H153)</f>
        <v>0</v>
      </c>
    </row>
    <row r="154" spans="1:10">
      <c r="A154" s="104"/>
      <c r="B154" s="102"/>
      <c r="C154" s="102"/>
      <c r="D154" s="102"/>
      <c r="E154" s="104"/>
      <c r="F154" s="105"/>
      <c r="G154" s="102"/>
      <c r="H154" s="104"/>
      <c r="I154" s="104"/>
      <c r="J154" s="104"/>
    </row>
    <row r="155" spans="1:10">
      <c r="A155" s="104"/>
      <c r="B155" s="102"/>
      <c r="C155" s="102"/>
      <c r="D155" s="102"/>
      <c r="E155" s="104"/>
      <c r="F155" s="105"/>
      <c r="G155" s="102"/>
      <c r="H155" s="104"/>
      <c r="I155" s="104"/>
      <c r="J155" s="104"/>
    </row>
    <row r="156" spans="1:10">
      <c r="A156" s="172" t="s">
        <v>129</v>
      </c>
      <c r="B156" s="172"/>
      <c r="C156" s="172"/>
      <c r="D156" s="172"/>
      <c r="E156" s="172"/>
      <c r="F156" s="173">
        <f>SUM(J152:J153)</f>
        <v>0</v>
      </c>
      <c r="G156" s="173"/>
      <c r="H156" s="173"/>
      <c r="I156" s="173"/>
      <c r="J156" s="173"/>
    </row>
    <row r="157" spans="1:10">
      <c r="A157" s="104"/>
      <c r="B157" s="102"/>
      <c r="C157" s="102"/>
      <c r="D157" s="102"/>
      <c r="E157" s="104"/>
      <c r="F157" s="105"/>
      <c r="G157" s="102"/>
      <c r="H157" s="104"/>
      <c r="I157" s="104"/>
      <c r="J157" s="104"/>
    </row>
    <row r="158" spans="1:10">
      <c r="A158" s="174" t="s">
        <v>192</v>
      </c>
      <c r="B158" s="174"/>
      <c r="C158" s="174"/>
      <c r="D158" s="174"/>
      <c r="E158" s="174"/>
      <c r="F158" s="174"/>
      <c r="G158" s="174"/>
      <c r="H158" s="174"/>
      <c r="I158" s="174"/>
      <c r="J158" s="174"/>
    </row>
    <row r="159" spans="1:10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</row>
    <row r="160" spans="1:10">
      <c r="A160" s="180" t="s">
        <v>208</v>
      </c>
      <c r="B160" s="180"/>
      <c r="C160" s="180"/>
      <c r="D160" s="180"/>
      <c r="E160" s="180"/>
      <c r="F160" s="180"/>
      <c r="G160" s="180"/>
      <c r="H160" s="180"/>
      <c r="I160" s="180"/>
      <c r="J160" s="180"/>
    </row>
    <row r="161" spans="1:10">
      <c r="A161" s="110"/>
      <c r="B161" s="111"/>
      <c r="C161" s="111"/>
      <c r="D161" s="111"/>
      <c r="E161" s="110"/>
      <c r="F161" s="112"/>
      <c r="G161" s="111"/>
      <c r="H161" s="110"/>
      <c r="I161" s="110"/>
      <c r="J161" s="110"/>
    </row>
    <row r="162" spans="1:10" ht="109.5" customHeight="1">
      <c r="A162" s="63" t="s">
        <v>77</v>
      </c>
      <c r="B162" s="64"/>
      <c r="C162" s="175" t="s">
        <v>130</v>
      </c>
      <c r="D162" s="175"/>
      <c r="E162" s="175"/>
      <c r="F162" s="175"/>
      <c r="G162" s="175"/>
      <c r="H162" s="175"/>
      <c r="I162" s="175"/>
      <c r="J162" s="175"/>
    </row>
    <row r="163" spans="1:10" ht="12" customHeight="1">
      <c r="A163" s="63"/>
      <c r="B163" s="64"/>
      <c r="C163" s="113"/>
      <c r="D163" s="113"/>
      <c r="E163" s="69"/>
      <c r="F163" s="69"/>
      <c r="G163" s="113"/>
      <c r="H163" s="69"/>
      <c r="I163" s="69"/>
      <c r="J163" s="69"/>
    </row>
    <row r="164" spans="1:10" ht="15" customHeight="1">
      <c r="A164" s="176" t="s">
        <v>24</v>
      </c>
      <c r="B164" s="71"/>
      <c r="C164" s="177" t="s">
        <v>17</v>
      </c>
      <c r="D164" s="71"/>
      <c r="E164" s="178" t="s">
        <v>31</v>
      </c>
      <c r="F164" s="177" t="s">
        <v>18</v>
      </c>
      <c r="G164" s="71"/>
      <c r="H164" s="178" t="s">
        <v>32</v>
      </c>
      <c r="I164" s="71"/>
      <c r="J164" s="178" t="s">
        <v>27</v>
      </c>
    </row>
    <row r="165" spans="1:10">
      <c r="A165" s="176"/>
      <c r="B165" s="71"/>
      <c r="C165" s="177"/>
      <c r="D165" s="71"/>
      <c r="E165" s="177"/>
      <c r="F165" s="177"/>
      <c r="G165" s="71"/>
      <c r="H165" s="177"/>
      <c r="I165" s="71"/>
      <c r="J165" s="177"/>
    </row>
    <row r="166" spans="1:10">
      <c r="A166" s="104"/>
      <c r="B166" s="102"/>
      <c r="C166" s="102"/>
      <c r="D166" s="102"/>
      <c r="E166" s="104"/>
      <c r="F166" s="105"/>
      <c r="G166" s="102"/>
      <c r="H166" s="104"/>
      <c r="I166" s="104"/>
      <c r="J166" s="104"/>
    </row>
    <row r="167" spans="1:10" ht="106.5" customHeight="1">
      <c r="A167" s="63" t="s">
        <v>80</v>
      </c>
      <c r="B167" s="64"/>
      <c r="C167" s="57" t="s">
        <v>252</v>
      </c>
      <c r="D167" s="81"/>
      <c r="E167" s="109"/>
      <c r="F167" s="96"/>
      <c r="G167" s="73"/>
      <c r="H167" s="109"/>
      <c r="I167" s="109"/>
      <c r="J167" s="109"/>
    </row>
    <row r="168" spans="1:10" ht="18.75" customHeight="1">
      <c r="A168" s="63"/>
      <c r="B168" s="64"/>
      <c r="C168" s="125" t="s">
        <v>253</v>
      </c>
      <c r="D168" s="73"/>
      <c r="E168" s="94" t="s">
        <v>86</v>
      </c>
      <c r="F168" s="93">
        <v>142</v>
      </c>
      <c r="G168" s="81"/>
      <c r="H168" s="32"/>
      <c r="I168" s="85"/>
      <c r="J168" s="85">
        <f>SUM(F168*H168)</f>
        <v>0</v>
      </c>
    </row>
    <row r="169" spans="1:10">
      <c r="A169" s="104"/>
      <c r="B169" s="102"/>
      <c r="C169" s="103"/>
      <c r="D169" s="102"/>
      <c r="E169" s="104"/>
      <c r="F169" s="105"/>
      <c r="G169" s="102"/>
      <c r="H169" s="143"/>
      <c r="I169" s="114"/>
      <c r="J169" s="85">
        <f t="shared" ref="J169:J174" si="6">SUM(F169*H169)</f>
        <v>0</v>
      </c>
    </row>
    <row r="170" spans="1:10" ht="119.25" customHeight="1">
      <c r="A170" s="63" t="s">
        <v>193</v>
      </c>
      <c r="B170" s="64"/>
      <c r="C170" s="57" t="s">
        <v>215</v>
      </c>
      <c r="D170" s="81"/>
      <c r="E170" s="109"/>
      <c r="F170" s="96"/>
      <c r="G170" s="73"/>
      <c r="H170" s="34"/>
      <c r="I170" s="99"/>
      <c r="J170" s="85">
        <f t="shared" si="6"/>
        <v>0</v>
      </c>
    </row>
    <row r="171" spans="1:10" ht="18.75" customHeight="1">
      <c r="A171" s="63"/>
      <c r="B171" s="64"/>
      <c r="C171" s="125" t="s">
        <v>131</v>
      </c>
      <c r="D171" s="73"/>
      <c r="E171" s="94" t="s">
        <v>86</v>
      </c>
      <c r="F171" s="93">
        <v>39.299999999999997</v>
      </c>
      <c r="G171" s="81"/>
      <c r="H171" s="32"/>
      <c r="I171" s="85"/>
      <c r="J171" s="85">
        <f t="shared" si="6"/>
        <v>0</v>
      </c>
    </row>
    <row r="172" spans="1:10">
      <c r="A172" s="104"/>
      <c r="B172" s="102"/>
      <c r="C172" s="103"/>
      <c r="D172" s="102"/>
      <c r="E172" s="104"/>
      <c r="F172" s="105"/>
      <c r="G172" s="102"/>
      <c r="H172" s="143"/>
      <c r="I172" s="114"/>
      <c r="J172" s="85">
        <f t="shared" si="6"/>
        <v>0</v>
      </c>
    </row>
    <row r="173" spans="1:10" ht="124.5" customHeight="1">
      <c r="A173" s="63" t="s">
        <v>194</v>
      </c>
      <c r="B173" s="64"/>
      <c r="C173" s="57" t="s">
        <v>216</v>
      </c>
      <c r="D173" s="81"/>
      <c r="E173" s="109"/>
      <c r="F173" s="96"/>
      <c r="G173" s="73"/>
      <c r="H173" s="34"/>
      <c r="I173" s="99"/>
      <c r="J173" s="85">
        <f t="shared" si="6"/>
        <v>0</v>
      </c>
    </row>
    <row r="174" spans="1:10" ht="18.75" customHeight="1">
      <c r="A174" s="63"/>
      <c r="B174" s="64"/>
      <c r="C174" s="125" t="s">
        <v>254</v>
      </c>
      <c r="D174" s="73"/>
      <c r="E174" s="94" t="s">
        <v>85</v>
      </c>
      <c r="F174" s="93">
        <v>1</v>
      </c>
      <c r="G174" s="81"/>
      <c r="H174" s="32"/>
      <c r="I174" s="85"/>
      <c r="J174" s="85">
        <f t="shared" si="6"/>
        <v>0</v>
      </c>
    </row>
    <row r="175" spans="1:10" ht="18.75" customHeight="1">
      <c r="A175" s="63"/>
      <c r="B175" s="64"/>
      <c r="C175" s="127"/>
      <c r="D175" s="73"/>
      <c r="E175" s="94"/>
      <c r="F175" s="96"/>
      <c r="G175" s="73"/>
      <c r="H175" s="126"/>
      <c r="I175" s="99"/>
      <c r="J175" s="99"/>
    </row>
    <row r="176" spans="1:10">
      <c r="A176" s="172" t="s">
        <v>132</v>
      </c>
      <c r="B176" s="172"/>
      <c r="C176" s="172"/>
      <c r="D176" s="172"/>
      <c r="E176" s="172"/>
      <c r="F176" s="173">
        <f>SUM(J167:J174)</f>
        <v>0</v>
      </c>
      <c r="G176" s="173"/>
      <c r="H176" s="173"/>
      <c r="I176" s="173"/>
      <c r="J176" s="173"/>
    </row>
    <row r="177" spans="1:10">
      <c r="A177" s="104"/>
      <c r="B177" s="102"/>
      <c r="C177" s="102"/>
      <c r="D177" s="102"/>
      <c r="E177" s="104"/>
      <c r="F177" s="105"/>
      <c r="G177" s="102"/>
      <c r="H177" s="104"/>
      <c r="I177" s="104"/>
      <c r="J177" s="114"/>
    </row>
    <row r="178" spans="1:10">
      <c r="A178" s="174" t="s">
        <v>195</v>
      </c>
      <c r="B178" s="174"/>
      <c r="C178" s="174"/>
      <c r="D178" s="174"/>
      <c r="E178" s="174"/>
      <c r="F178" s="174"/>
      <c r="G178" s="174"/>
      <c r="H178" s="174"/>
      <c r="I178" s="174"/>
      <c r="J178" s="174"/>
    </row>
    <row r="179" spans="1:10">
      <c r="A179" s="174"/>
      <c r="B179" s="174"/>
      <c r="C179" s="174"/>
      <c r="D179" s="174"/>
      <c r="E179" s="174"/>
      <c r="F179" s="174"/>
      <c r="G179" s="174"/>
      <c r="H179" s="174"/>
      <c r="I179" s="174"/>
      <c r="J179" s="174"/>
    </row>
    <row r="180" spans="1:10">
      <c r="A180" s="180" t="s">
        <v>207</v>
      </c>
      <c r="B180" s="180"/>
      <c r="C180" s="180"/>
      <c r="D180" s="180"/>
      <c r="E180" s="180"/>
      <c r="F180" s="180"/>
      <c r="G180" s="180"/>
      <c r="H180" s="180"/>
      <c r="I180" s="180"/>
      <c r="J180" s="180"/>
    </row>
    <row r="181" spans="1:10">
      <c r="A181" s="110"/>
      <c r="B181" s="111"/>
      <c r="C181" s="111"/>
      <c r="D181" s="111"/>
      <c r="E181" s="110"/>
      <c r="F181" s="112"/>
      <c r="G181" s="111"/>
      <c r="H181" s="110"/>
      <c r="I181" s="110"/>
      <c r="J181" s="110"/>
    </row>
    <row r="182" spans="1:10" ht="95.25" customHeight="1">
      <c r="A182" s="63" t="s">
        <v>78</v>
      </c>
      <c r="B182" s="64"/>
      <c r="C182" s="181" t="s">
        <v>134</v>
      </c>
      <c r="D182" s="181"/>
      <c r="E182" s="181"/>
      <c r="F182" s="181"/>
      <c r="G182" s="181"/>
      <c r="H182" s="181"/>
      <c r="I182" s="181"/>
      <c r="J182" s="181"/>
    </row>
    <row r="183" spans="1:10" ht="12" customHeight="1">
      <c r="A183" s="63"/>
      <c r="B183" s="64"/>
      <c r="C183" s="113"/>
      <c r="D183" s="113"/>
      <c r="E183" s="69"/>
      <c r="F183" s="69"/>
      <c r="G183" s="113"/>
      <c r="H183" s="69"/>
      <c r="I183" s="69"/>
      <c r="J183" s="69"/>
    </row>
    <row r="184" spans="1:10" ht="15" customHeight="1">
      <c r="A184" s="176" t="s">
        <v>24</v>
      </c>
      <c r="B184" s="71"/>
      <c r="C184" s="177" t="s">
        <v>17</v>
      </c>
      <c r="D184" s="71"/>
      <c r="E184" s="178" t="s">
        <v>31</v>
      </c>
      <c r="F184" s="177" t="s">
        <v>18</v>
      </c>
      <c r="G184" s="71"/>
      <c r="H184" s="178" t="s">
        <v>32</v>
      </c>
      <c r="I184" s="71"/>
      <c r="J184" s="178" t="s">
        <v>27</v>
      </c>
    </row>
    <row r="185" spans="1:10">
      <c r="A185" s="176"/>
      <c r="B185" s="71"/>
      <c r="C185" s="177"/>
      <c r="D185" s="71"/>
      <c r="E185" s="177"/>
      <c r="F185" s="177"/>
      <c r="G185" s="71"/>
      <c r="H185" s="177"/>
      <c r="I185" s="71"/>
      <c r="J185" s="177"/>
    </row>
    <row r="186" spans="1:10">
      <c r="A186" s="104"/>
      <c r="B186" s="102"/>
      <c r="C186" s="102"/>
      <c r="D186" s="102"/>
      <c r="E186" s="104"/>
      <c r="F186" s="105"/>
      <c r="G186" s="102"/>
      <c r="H186" s="104"/>
      <c r="I186" s="104"/>
      <c r="J186" s="104"/>
    </row>
    <row r="187" spans="1:10">
      <c r="A187" s="104"/>
      <c r="B187" s="102"/>
      <c r="C187" s="128" t="s">
        <v>136</v>
      </c>
      <c r="D187" s="102"/>
      <c r="E187" s="104"/>
      <c r="F187" s="105"/>
      <c r="G187" s="102"/>
      <c r="H187" s="104"/>
      <c r="I187" s="104"/>
      <c r="J187" s="104"/>
    </row>
    <row r="188" spans="1:10">
      <c r="A188" s="104"/>
      <c r="B188" s="102"/>
      <c r="C188" s="102"/>
      <c r="D188" s="102"/>
      <c r="E188" s="104"/>
      <c r="F188" s="105"/>
      <c r="G188" s="102"/>
      <c r="H188" s="104"/>
      <c r="I188" s="104"/>
      <c r="J188" s="104"/>
    </row>
    <row r="189" spans="1:10" ht="80.25" customHeight="1">
      <c r="A189" s="63" t="s">
        <v>64</v>
      </c>
      <c r="B189" s="64"/>
      <c r="C189" s="80" t="s">
        <v>138</v>
      </c>
      <c r="D189" s="81"/>
      <c r="E189" s="109"/>
      <c r="F189" s="96"/>
      <c r="G189" s="73"/>
      <c r="H189" s="109"/>
      <c r="I189" s="109"/>
      <c r="J189" s="109"/>
    </row>
    <row r="190" spans="1:10" ht="18.75" customHeight="1">
      <c r="A190" s="63"/>
      <c r="B190" s="64"/>
      <c r="C190" s="129" t="s">
        <v>135</v>
      </c>
      <c r="D190" s="73"/>
      <c r="E190" s="94" t="s">
        <v>85</v>
      </c>
      <c r="F190" s="93">
        <v>1</v>
      </c>
      <c r="G190" s="81"/>
      <c r="H190" s="32"/>
      <c r="I190" s="85"/>
      <c r="J190" s="85">
        <f>SUM(F190*H190)</f>
        <v>0</v>
      </c>
    </row>
    <row r="191" spans="1:10">
      <c r="A191" s="104"/>
      <c r="B191" s="102"/>
      <c r="C191" s="103"/>
      <c r="D191" s="102"/>
      <c r="E191" s="104"/>
      <c r="F191" s="105"/>
      <c r="G191" s="102"/>
      <c r="H191" s="143"/>
      <c r="I191" s="114"/>
      <c r="J191" s="85">
        <f t="shared" ref="J191:J210" si="7">SUM(F191*H191)</f>
        <v>0</v>
      </c>
    </row>
    <row r="192" spans="1:10" ht="63.75" customHeight="1">
      <c r="A192" s="63" t="s">
        <v>63</v>
      </c>
      <c r="B192" s="64"/>
      <c r="C192" s="80" t="s">
        <v>139</v>
      </c>
      <c r="D192" s="81"/>
      <c r="E192" s="94" t="s">
        <v>85</v>
      </c>
      <c r="F192" s="93">
        <v>1</v>
      </c>
      <c r="G192" s="81"/>
      <c r="H192" s="32"/>
      <c r="I192" s="85"/>
      <c r="J192" s="85">
        <f t="shared" si="7"/>
        <v>0</v>
      </c>
    </row>
    <row r="193" spans="1:10">
      <c r="A193" s="104"/>
      <c r="B193" s="102"/>
      <c r="C193" s="103"/>
      <c r="D193" s="102"/>
      <c r="E193" s="104"/>
      <c r="F193" s="105"/>
      <c r="G193" s="102"/>
      <c r="H193" s="143"/>
      <c r="I193" s="114"/>
      <c r="J193" s="85">
        <f t="shared" si="7"/>
        <v>0</v>
      </c>
    </row>
    <row r="194" spans="1:10" ht="119.25" customHeight="1">
      <c r="A194" s="63" t="s">
        <v>68</v>
      </c>
      <c r="B194" s="64"/>
      <c r="C194" s="80" t="s">
        <v>255</v>
      </c>
      <c r="D194" s="81"/>
      <c r="E194" s="94" t="s">
        <v>85</v>
      </c>
      <c r="F194" s="93">
        <v>1</v>
      </c>
      <c r="G194" s="81"/>
      <c r="H194" s="32"/>
      <c r="I194" s="85"/>
      <c r="J194" s="85">
        <f t="shared" si="7"/>
        <v>0</v>
      </c>
    </row>
    <row r="195" spans="1:10">
      <c r="A195" s="104"/>
      <c r="B195" s="102"/>
      <c r="C195" s="103"/>
      <c r="D195" s="102"/>
      <c r="E195" s="104"/>
      <c r="F195" s="105"/>
      <c r="G195" s="102"/>
      <c r="H195" s="143"/>
      <c r="I195" s="114"/>
      <c r="J195" s="85">
        <f t="shared" si="7"/>
        <v>0</v>
      </c>
    </row>
    <row r="196" spans="1:10" ht="51" customHeight="1">
      <c r="A196" s="63" t="s">
        <v>81</v>
      </c>
      <c r="B196" s="64"/>
      <c r="C196" s="80" t="s">
        <v>140</v>
      </c>
      <c r="D196" s="81"/>
      <c r="E196" s="94" t="s">
        <v>85</v>
      </c>
      <c r="F196" s="93">
        <v>1</v>
      </c>
      <c r="G196" s="81"/>
      <c r="H196" s="32"/>
      <c r="I196" s="85"/>
      <c r="J196" s="85">
        <f t="shared" si="7"/>
        <v>0</v>
      </c>
    </row>
    <row r="197" spans="1:10">
      <c r="A197" s="104"/>
      <c r="B197" s="102"/>
      <c r="C197" s="103"/>
      <c r="D197" s="102"/>
      <c r="E197" s="104"/>
      <c r="F197" s="105"/>
      <c r="G197" s="102"/>
      <c r="H197" s="143"/>
      <c r="I197" s="114"/>
      <c r="J197" s="85">
        <f t="shared" si="7"/>
        <v>0</v>
      </c>
    </row>
    <row r="198" spans="1:10" ht="77.25" customHeight="1">
      <c r="A198" s="63" t="s">
        <v>133</v>
      </c>
      <c r="B198" s="64"/>
      <c r="C198" s="130" t="s">
        <v>141</v>
      </c>
      <c r="D198" s="81"/>
      <c r="E198" s="94" t="s">
        <v>85</v>
      </c>
      <c r="F198" s="93">
        <v>1</v>
      </c>
      <c r="G198" s="81"/>
      <c r="H198" s="32"/>
      <c r="I198" s="85"/>
      <c r="J198" s="85">
        <f t="shared" si="7"/>
        <v>0</v>
      </c>
    </row>
    <row r="199" spans="1:10">
      <c r="A199" s="104"/>
      <c r="B199" s="102"/>
      <c r="C199" s="103"/>
      <c r="D199" s="102"/>
      <c r="E199" s="104"/>
      <c r="F199" s="105"/>
      <c r="G199" s="102"/>
      <c r="H199" s="143"/>
      <c r="I199" s="114"/>
      <c r="J199" s="85">
        <f t="shared" si="7"/>
        <v>0</v>
      </c>
    </row>
    <row r="200" spans="1:10" ht="90" customHeight="1">
      <c r="A200" s="63" t="s">
        <v>196</v>
      </c>
      <c r="B200" s="64"/>
      <c r="C200" s="130" t="s">
        <v>269</v>
      </c>
      <c r="D200" s="81"/>
      <c r="E200" s="94" t="s">
        <v>85</v>
      </c>
      <c r="F200" s="93">
        <v>1</v>
      </c>
      <c r="G200" s="81"/>
      <c r="H200" s="32"/>
      <c r="I200" s="85"/>
      <c r="J200" s="85">
        <f t="shared" si="7"/>
        <v>0</v>
      </c>
    </row>
    <row r="201" spans="1:10">
      <c r="A201" s="104"/>
      <c r="B201" s="102"/>
      <c r="C201" s="103"/>
      <c r="D201" s="102"/>
      <c r="E201" s="104"/>
      <c r="F201" s="105"/>
      <c r="G201" s="102"/>
      <c r="H201" s="143"/>
      <c r="I201" s="114"/>
      <c r="J201" s="85">
        <f t="shared" si="7"/>
        <v>0</v>
      </c>
    </row>
    <row r="202" spans="1:10" ht="82.5" customHeight="1">
      <c r="A202" s="63" t="s">
        <v>197</v>
      </c>
      <c r="B202" s="64"/>
      <c r="C202" s="130" t="s">
        <v>144</v>
      </c>
      <c r="D202" s="81"/>
      <c r="E202" s="94" t="s">
        <v>85</v>
      </c>
      <c r="F202" s="93">
        <v>1</v>
      </c>
      <c r="G202" s="81"/>
      <c r="H202" s="32"/>
      <c r="I202" s="85"/>
      <c r="J202" s="85">
        <f t="shared" si="7"/>
        <v>0</v>
      </c>
    </row>
    <row r="203" spans="1:10">
      <c r="A203" s="104"/>
      <c r="B203" s="102"/>
      <c r="C203" s="103"/>
      <c r="D203" s="102"/>
      <c r="E203" s="104"/>
      <c r="F203" s="105"/>
      <c r="G203" s="102"/>
      <c r="H203" s="143"/>
      <c r="I203" s="114"/>
      <c r="J203" s="85">
        <f t="shared" si="7"/>
        <v>0</v>
      </c>
    </row>
    <row r="204" spans="1:10" ht="51.75" customHeight="1">
      <c r="A204" s="63" t="s">
        <v>198</v>
      </c>
      <c r="B204" s="64"/>
      <c r="C204" s="130" t="s">
        <v>147</v>
      </c>
      <c r="D204" s="81"/>
      <c r="E204" s="94" t="s">
        <v>85</v>
      </c>
      <c r="F204" s="93">
        <v>1</v>
      </c>
      <c r="G204" s="81"/>
      <c r="H204" s="32"/>
      <c r="I204" s="85"/>
      <c r="J204" s="85">
        <f t="shared" si="7"/>
        <v>0</v>
      </c>
    </row>
    <row r="205" spans="1:10">
      <c r="A205" s="104"/>
      <c r="B205" s="102"/>
      <c r="C205" s="103"/>
      <c r="D205" s="102"/>
      <c r="E205" s="104"/>
      <c r="F205" s="105"/>
      <c r="G205" s="102"/>
      <c r="H205" s="143"/>
      <c r="I205" s="114"/>
      <c r="J205" s="85">
        <f t="shared" si="7"/>
        <v>0</v>
      </c>
    </row>
    <row r="206" spans="1:10" ht="60.75" customHeight="1">
      <c r="A206" s="63" t="s">
        <v>199</v>
      </c>
      <c r="B206" s="64"/>
      <c r="C206" s="130" t="s">
        <v>182</v>
      </c>
      <c r="D206" s="81"/>
      <c r="E206" s="94" t="s">
        <v>85</v>
      </c>
      <c r="F206" s="93">
        <v>1</v>
      </c>
      <c r="G206" s="81"/>
      <c r="H206" s="32"/>
      <c r="I206" s="85"/>
      <c r="J206" s="85">
        <f t="shared" si="7"/>
        <v>0</v>
      </c>
    </row>
    <row r="207" spans="1:10">
      <c r="A207" s="104"/>
      <c r="B207" s="102"/>
      <c r="C207" s="103"/>
      <c r="D207" s="102"/>
      <c r="E207" s="104"/>
      <c r="F207" s="105"/>
      <c r="G207" s="102"/>
      <c r="H207" s="143"/>
      <c r="I207" s="114"/>
      <c r="J207" s="85">
        <f t="shared" si="7"/>
        <v>0</v>
      </c>
    </row>
    <row r="208" spans="1:10" ht="60.75" customHeight="1">
      <c r="A208" s="63" t="s">
        <v>200</v>
      </c>
      <c r="B208" s="64"/>
      <c r="C208" s="130" t="s">
        <v>181</v>
      </c>
      <c r="D208" s="81"/>
      <c r="E208" s="94" t="s">
        <v>85</v>
      </c>
      <c r="F208" s="93">
        <v>1</v>
      </c>
      <c r="G208" s="81"/>
      <c r="H208" s="32"/>
      <c r="I208" s="85"/>
      <c r="J208" s="85">
        <f t="shared" si="7"/>
        <v>0</v>
      </c>
    </row>
    <row r="209" spans="1:10">
      <c r="A209" s="104"/>
      <c r="B209" s="102"/>
      <c r="C209" s="103"/>
      <c r="D209" s="102"/>
      <c r="E209" s="104"/>
      <c r="F209" s="105"/>
      <c r="G209" s="102"/>
      <c r="H209" s="143"/>
      <c r="I209" s="114"/>
      <c r="J209" s="85">
        <f t="shared" si="7"/>
        <v>0</v>
      </c>
    </row>
    <row r="210" spans="1:10" ht="138.75" customHeight="1">
      <c r="A210" s="63" t="s">
        <v>201</v>
      </c>
      <c r="B210" s="64"/>
      <c r="C210" s="56" t="s">
        <v>256</v>
      </c>
      <c r="D210" s="81"/>
      <c r="E210" s="94" t="s">
        <v>85</v>
      </c>
      <c r="F210" s="93">
        <v>1</v>
      </c>
      <c r="G210" s="81"/>
      <c r="H210" s="32"/>
      <c r="I210" s="85"/>
      <c r="J210" s="85">
        <f t="shared" si="7"/>
        <v>0</v>
      </c>
    </row>
    <row r="211" spans="1:10" ht="24" customHeight="1">
      <c r="A211" s="63"/>
      <c r="B211" s="64"/>
      <c r="C211" s="56"/>
      <c r="D211" s="81"/>
      <c r="E211" s="94"/>
      <c r="F211" s="75"/>
      <c r="G211" s="131"/>
      <c r="H211" s="43"/>
      <c r="I211" s="75"/>
      <c r="J211" s="75"/>
    </row>
    <row r="212" spans="1:10" ht="32.25" customHeight="1">
      <c r="A212" s="63" t="s">
        <v>202</v>
      </c>
      <c r="B212" s="64"/>
      <c r="C212" s="132" t="s">
        <v>149</v>
      </c>
      <c r="D212" s="81"/>
      <c r="E212" s="107" t="s">
        <v>103</v>
      </c>
      <c r="F212" s="93"/>
      <c r="G212" s="81"/>
      <c r="H212" s="186"/>
      <c r="I212" s="85"/>
      <c r="J212" s="35"/>
    </row>
    <row r="213" spans="1:10" ht="21" customHeight="1">
      <c r="A213" s="63"/>
      <c r="B213" s="64"/>
      <c r="C213" s="133"/>
      <c r="D213" s="73"/>
      <c r="E213" s="107"/>
      <c r="F213" s="96"/>
      <c r="G213" s="73"/>
      <c r="H213" s="94"/>
      <c r="I213" s="109"/>
      <c r="J213" s="99"/>
    </row>
    <row r="214" spans="1:10">
      <c r="A214" s="172" t="s">
        <v>151</v>
      </c>
      <c r="B214" s="172"/>
      <c r="C214" s="172"/>
      <c r="D214" s="172"/>
      <c r="E214" s="172"/>
      <c r="F214" s="173">
        <f>SUM(J189:J212)</f>
        <v>0</v>
      </c>
      <c r="G214" s="173"/>
      <c r="H214" s="173"/>
      <c r="I214" s="173"/>
      <c r="J214" s="173"/>
    </row>
    <row r="215" spans="1:10">
      <c r="A215" s="179" t="s">
        <v>203</v>
      </c>
      <c r="B215" s="179"/>
      <c r="C215" s="179"/>
      <c r="D215" s="179"/>
      <c r="E215" s="179"/>
      <c r="F215" s="179"/>
      <c r="G215" s="179"/>
      <c r="H215" s="179"/>
      <c r="I215" s="179"/>
      <c r="J215" s="179"/>
    </row>
    <row r="216" spans="1:10">
      <c r="A216" s="179"/>
      <c r="B216" s="179"/>
      <c r="C216" s="179"/>
      <c r="D216" s="179"/>
      <c r="E216" s="179"/>
      <c r="F216" s="179"/>
      <c r="G216" s="179"/>
      <c r="H216" s="179"/>
      <c r="I216" s="179"/>
      <c r="J216" s="179"/>
    </row>
    <row r="217" spans="1:10">
      <c r="A217" s="180" t="s">
        <v>152</v>
      </c>
      <c r="B217" s="180"/>
      <c r="C217" s="180"/>
      <c r="D217" s="180"/>
      <c r="E217" s="180"/>
      <c r="F217" s="180"/>
      <c r="G217" s="180"/>
      <c r="H217" s="180"/>
      <c r="I217" s="180"/>
      <c r="J217" s="180"/>
    </row>
    <row r="218" spans="1:10">
      <c r="A218" s="110"/>
      <c r="B218" s="111"/>
      <c r="C218" s="111"/>
      <c r="D218" s="111"/>
      <c r="E218" s="110"/>
      <c r="F218" s="112"/>
      <c r="G218" s="111"/>
      <c r="H218" s="110"/>
      <c r="I218" s="110"/>
      <c r="J218" s="110"/>
    </row>
    <row r="219" spans="1:10" ht="106.5" customHeight="1">
      <c r="A219" s="63" t="s">
        <v>79</v>
      </c>
      <c r="B219" s="64"/>
      <c r="C219" s="175" t="s">
        <v>153</v>
      </c>
      <c r="D219" s="175"/>
      <c r="E219" s="175"/>
      <c r="F219" s="175"/>
      <c r="G219" s="175"/>
      <c r="H219" s="175"/>
      <c r="I219" s="175"/>
      <c r="J219" s="175"/>
    </row>
    <row r="220" spans="1:10" ht="12" customHeight="1">
      <c r="A220" s="63"/>
      <c r="B220" s="64"/>
      <c r="C220" s="113"/>
      <c r="D220" s="113"/>
      <c r="E220" s="69"/>
      <c r="F220" s="69"/>
      <c r="G220" s="113"/>
      <c r="H220" s="69"/>
      <c r="I220" s="69"/>
      <c r="J220" s="69"/>
    </row>
    <row r="221" spans="1:10" ht="15" customHeight="1">
      <c r="A221" s="176" t="s">
        <v>24</v>
      </c>
      <c r="B221" s="71"/>
      <c r="C221" s="177" t="s">
        <v>17</v>
      </c>
      <c r="D221" s="71"/>
      <c r="E221" s="178" t="s">
        <v>31</v>
      </c>
      <c r="F221" s="177" t="s">
        <v>18</v>
      </c>
      <c r="G221" s="71"/>
      <c r="H221" s="178" t="s">
        <v>32</v>
      </c>
      <c r="I221" s="71"/>
      <c r="J221" s="178" t="s">
        <v>27</v>
      </c>
    </row>
    <row r="222" spans="1:10">
      <c r="A222" s="176"/>
      <c r="B222" s="71"/>
      <c r="C222" s="177"/>
      <c r="D222" s="71"/>
      <c r="E222" s="177"/>
      <c r="F222" s="177"/>
      <c r="G222" s="71"/>
      <c r="H222" s="177"/>
      <c r="I222" s="71"/>
      <c r="J222" s="177"/>
    </row>
    <row r="223" spans="1:10">
      <c r="A223" s="104"/>
      <c r="B223" s="102"/>
      <c r="C223" s="102"/>
      <c r="D223" s="102"/>
      <c r="E223" s="104"/>
      <c r="F223" s="105"/>
      <c r="G223" s="102"/>
      <c r="H223" s="104"/>
      <c r="I223" s="104"/>
      <c r="J223" s="104"/>
    </row>
    <row r="224" spans="1:10">
      <c r="A224" s="104"/>
      <c r="B224" s="102"/>
      <c r="C224" s="128" t="s">
        <v>136</v>
      </c>
      <c r="D224" s="102"/>
      <c r="E224" s="104"/>
      <c r="F224" s="105"/>
      <c r="G224" s="102"/>
      <c r="H224" s="104"/>
      <c r="I224" s="104"/>
      <c r="J224" s="104"/>
    </row>
    <row r="225" spans="1:10">
      <c r="A225" s="104"/>
      <c r="B225" s="102"/>
      <c r="C225" s="128"/>
      <c r="D225" s="102"/>
      <c r="E225" s="104"/>
      <c r="F225" s="105"/>
      <c r="G225" s="102"/>
      <c r="H225" s="104"/>
      <c r="I225" s="104"/>
      <c r="J225" s="104"/>
    </row>
    <row r="226" spans="1:10" ht="178.5" customHeight="1">
      <c r="A226" s="63" t="s">
        <v>61</v>
      </c>
      <c r="B226" s="64"/>
      <c r="C226" s="54" t="s">
        <v>156</v>
      </c>
      <c r="D226" s="81"/>
      <c r="E226" s="94" t="s">
        <v>85</v>
      </c>
      <c r="F226" s="93">
        <v>1</v>
      </c>
      <c r="G226" s="81"/>
      <c r="H226" s="32"/>
      <c r="I226" s="85"/>
      <c r="J226" s="85">
        <f>SUM(F226*H226)</f>
        <v>0</v>
      </c>
    </row>
    <row r="227" spans="1:10">
      <c r="A227" s="104"/>
      <c r="B227" s="102"/>
      <c r="C227" s="103"/>
      <c r="D227" s="102"/>
      <c r="E227" s="104"/>
      <c r="F227" s="105"/>
      <c r="G227" s="102"/>
      <c r="H227" s="143"/>
      <c r="I227" s="114"/>
      <c r="J227" s="85">
        <f t="shared" ref="J227:J258" si="8">SUM(F227*H227)</f>
        <v>0</v>
      </c>
    </row>
    <row r="228" spans="1:10" ht="122.25" customHeight="1">
      <c r="A228" s="63" t="s">
        <v>62</v>
      </c>
      <c r="B228" s="64"/>
      <c r="C228" s="134" t="s">
        <v>218</v>
      </c>
      <c r="D228" s="81"/>
      <c r="E228" s="94" t="s">
        <v>85</v>
      </c>
      <c r="F228" s="93">
        <v>7</v>
      </c>
      <c r="G228" s="81"/>
      <c r="H228" s="32"/>
      <c r="I228" s="85"/>
      <c r="J228" s="85">
        <f t="shared" si="8"/>
        <v>0</v>
      </c>
    </row>
    <row r="229" spans="1:10">
      <c r="A229" s="104"/>
      <c r="B229" s="102"/>
      <c r="C229" s="103"/>
      <c r="D229" s="102"/>
      <c r="E229" s="104"/>
      <c r="F229" s="105"/>
      <c r="G229" s="102"/>
      <c r="H229" s="143"/>
      <c r="I229" s="114"/>
      <c r="J229" s="85">
        <f t="shared" si="8"/>
        <v>0</v>
      </c>
    </row>
    <row r="230" spans="1:10" ht="154.5" customHeight="1">
      <c r="A230" s="63" t="s">
        <v>82</v>
      </c>
      <c r="B230" s="64"/>
      <c r="C230" s="134" t="s">
        <v>154</v>
      </c>
      <c r="D230" s="81"/>
      <c r="E230" s="94" t="s">
        <v>85</v>
      </c>
      <c r="F230" s="93">
        <v>1</v>
      </c>
      <c r="G230" s="81"/>
      <c r="H230" s="32"/>
      <c r="I230" s="85"/>
      <c r="J230" s="85">
        <f t="shared" si="8"/>
        <v>0</v>
      </c>
    </row>
    <row r="231" spans="1:10">
      <c r="A231" s="104"/>
      <c r="B231" s="102"/>
      <c r="C231" s="103"/>
      <c r="D231" s="102"/>
      <c r="E231" s="104"/>
      <c r="F231" s="105"/>
      <c r="G231" s="102"/>
      <c r="H231" s="143"/>
      <c r="I231" s="114"/>
      <c r="J231" s="85">
        <f t="shared" si="8"/>
        <v>0</v>
      </c>
    </row>
    <row r="232" spans="1:10" ht="122.25" customHeight="1">
      <c r="A232" s="63" t="s">
        <v>83</v>
      </c>
      <c r="B232" s="64"/>
      <c r="C232" s="135" t="s">
        <v>155</v>
      </c>
      <c r="D232" s="81"/>
      <c r="E232" s="94" t="s">
        <v>85</v>
      </c>
      <c r="F232" s="93">
        <v>1</v>
      </c>
      <c r="G232" s="81"/>
      <c r="H232" s="32"/>
      <c r="I232" s="85"/>
      <c r="J232" s="85">
        <f t="shared" si="8"/>
        <v>0</v>
      </c>
    </row>
    <row r="233" spans="1:10">
      <c r="A233" s="104"/>
      <c r="B233" s="102"/>
      <c r="C233" s="103"/>
      <c r="D233" s="102"/>
      <c r="E233" s="104"/>
      <c r="F233" s="105"/>
      <c r="G233" s="102"/>
      <c r="H233" s="143"/>
      <c r="I233" s="114"/>
      <c r="J233" s="85">
        <f t="shared" si="8"/>
        <v>0</v>
      </c>
    </row>
    <row r="234" spans="1:10" ht="104.25" customHeight="1">
      <c r="A234" s="63" t="s">
        <v>137</v>
      </c>
      <c r="B234" s="64"/>
      <c r="C234" s="54" t="s">
        <v>157</v>
      </c>
      <c r="D234" s="81"/>
      <c r="E234" s="94" t="s">
        <v>85</v>
      </c>
      <c r="F234" s="93">
        <v>1</v>
      </c>
      <c r="G234" s="81"/>
      <c r="H234" s="32"/>
      <c r="I234" s="85"/>
      <c r="J234" s="85">
        <f t="shared" si="8"/>
        <v>0</v>
      </c>
    </row>
    <row r="235" spans="1:10">
      <c r="A235" s="104"/>
      <c r="B235" s="102"/>
      <c r="C235" s="103"/>
      <c r="D235" s="102"/>
      <c r="E235" s="104"/>
      <c r="F235" s="105"/>
      <c r="G235" s="102"/>
      <c r="H235" s="143"/>
      <c r="I235" s="114"/>
      <c r="J235" s="85">
        <f t="shared" si="8"/>
        <v>0</v>
      </c>
    </row>
    <row r="236" spans="1:10" ht="106.5" customHeight="1">
      <c r="A236" s="63" t="s">
        <v>142</v>
      </c>
      <c r="B236" s="64"/>
      <c r="C236" s="55" t="s">
        <v>217</v>
      </c>
      <c r="D236" s="81"/>
      <c r="E236" s="94" t="s">
        <v>85</v>
      </c>
      <c r="F236" s="93">
        <v>4</v>
      </c>
      <c r="G236" s="81"/>
      <c r="H236" s="32"/>
      <c r="I236" s="85"/>
      <c r="J236" s="85">
        <f t="shared" si="8"/>
        <v>0</v>
      </c>
    </row>
    <row r="237" spans="1:10">
      <c r="A237" s="104"/>
      <c r="B237" s="102"/>
      <c r="C237" s="103"/>
      <c r="D237" s="102"/>
      <c r="E237" s="104"/>
      <c r="F237" s="105"/>
      <c r="G237" s="102"/>
      <c r="H237" s="143"/>
      <c r="I237" s="114"/>
      <c r="J237" s="85">
        <f t="shared" si="8"/>
        <v>0</v>
      </c>
    </row>
    <row r="238" spans="1:10" ht="90.75" customHeight="1">
      <c r="A238" s="63" t="s">
        <v>143</v>
      </c>
      <c r="B238" s="64"/>
      <c r="C238" s="55" t="s">
        <v>158</v>
      </c>
      <c r="D238" s="81"/>
      <c r="E238" s="94" t="s">
        <v>85</v>
      </c>
      <c r="F238" s="93">
        <v>3</v>
      </c>
      <c r="G238" s="81"/>
      <c r="H238" s="32"/>
      <c r="I238" s="85"/>
      <c r="J238" s="85">
        <f t="shared" si="8"/>
        <v>0</v>
      </c>
    </row>
    <row r="239" spans="1:10">
      <c r="A239" s="104"/>
      <c r="B239" s="102"/>
      <c r="C239" s="103"/>
      <c r="D239" s="102"/>
      <c r="E239" s="104"/>
      <c r="F239" s="105"/>
      <c r="G239" s="102"/>
      <c r="H239" s="143"/>
      <c r="I239" s="114"/>
      <c r="J239" s="85">
        <f t="shared" si="8"/>
        <v>0</v>
      </c>
    </row>
    <row r="240" spans="1:10" ht="90.75" customHeight="1">
      <c r="A240" s="63" t="s">
        <v>145</v>
      </c>
      <c r="B240" s="64"/>
      <c r="C240" s="55" t="s">
        <v>159</v>
      </c>
      <c r="D240" s="81"/>
      <c r="E240" s="94" t="s">
        <v>85</v>
      </c>
      <c r="F240" s="93">
        <v>1</v>
      </c>
      <c r="G240" s="81"/>
      <c r="H240" s="32"/>
      <c r="I240" s="85"/>
      <c r="J240" s="85">
        <f t="shared" si="8"/>
        <v>0</v>
      </c>
    </row>
    <row r="241" spans="1:10" ht="18.75" customHeight="1">
      <c r="A241" s="63"/>
      <c r="B241" s="64"/>
      <c r="C241" s="55"/>
      <c r="D241" s="81"/>
      <c r="E241" s="94"/>
      <c r="F241" s="75"/>
      <c r="G241" s="76"/>
      <c r="H241" s="44"/>
      <c r="I241" s="79"/>
      <c r="J241" s="85">
        <f t="shared" si="8"/>
        <v>0</v>
      </c>
    </row>
    <row r="242" spans="1:10" ht="78" customHeight="1">
      <c r="A242" s="63" t="s">
        <v>146</v>
      </c>
      <c r="B242" s="64"/>
      <c r="C242" s="55" t="s">
        <v>160</v>
      </c>
      <c r="D242" s="81"/>
      <c r="E242" s="94" t="s">
        <v>85</v>
      </c>
      <c r="F242" s="93">
        <v>1</v>
      </c>
      <c r="G242" s="81"/>
      <c r="H242" s="32"/>
      <c r="I242" s="85"/>
      <c r="J242" s="85">
        <f t="shared" si="8"/>
        <v>0</v>
      </c>
    </row>
    <row r="243" spans="1:10">
      <c r="A243" s="104"/>
      <c r="B243" s="102"/>
      <c r="C243" s="103"/>
      <c r="D243" s="102"/>
      <c r="E243" s="104"/>
      <c r="F243" s="105"/>
      <c r="G243" s="102"/>
      <c r="H243" s="143"/>
      <c r="I243" s="114"/>
      <c r="J243" s="85">
        <f t="shared" si="8"/>
        <v>0</v>
      </c>
    </row>
    <row r="244" spans="1:10" ht="78" customHeight="1">
      <c r="A244" s="63" t="s">
        <v>148</v>
      </c>
      <c r="B244" s="64"/>
      <c r="C244" s="55" t="s">
        <v>161</v>
      </c>
      <c r="D244" s="81"/>
      <c r="E244" s="94" t="s">
        <v>85</v>
      </c>
      <c r="F244" s="93">
        <v>11</v>
      </c>
      <c r="G244" s="81"/>
      <c r="H244" s="32"/>
      <c r="I244" s="85"/>
      <c r="J244" s="85">
        <f t="shared" si="8"/>
        <v>0</v>
      </c>
    </row>
    <row r="245" spans="1:10">
      <c r="A245" s="104"/>
      <c r="B245" s="102"/>
      <c r="C245" s="103"/>
      <c r="D245" s="102"/>
      <c r="E245" s="104"/>
      <c r="F245" s="105"/>
      <c r="G245" s="102"/>
      <c r="H245" s="143"/>
      <c r="I245" s="114"/>
      <c r="J245" s="85">
        <f t="shared" si="8"/>
        <v>0</v>
      </c>
    </row>
    <row r="246" spans="1:10" ht="78" customHeight="1">
      <c r="A246" s="87" t="s">
        <v>223</v>
      </c>
      <c r="B246" s="64"/>
      <c r="C246" s="55" t="s">
        <v>162</v>
      </c>
      <c r="D246" s="81"/>
      <c r="E246" s="94" t="s">
        <v>85</v>
      </c>
      <c r="F246" s="93">
        <v>3</v>
      </c>
      <c r="G246" s="81"/>
      <c r="H246" s="32"/>
      <c r="I246" s="85"/>
      <c r="J246" s="85">
        <f t="shared" si="8"/>
        <v>0</v>
      </c>
    </row>
    <row r="247" spans="1:10">
      <c r="A247" s="104"/>
      <c r="B247" s="102"/>
      <c r="C247" s="103"/>
      <c r="D247" s="102"/>
      <c r="E247" s="104"/>
      <c r="F247" s="105"/>
      <c r="G247" s="102"/>
      <c r="H247" s="143"/>
      <c r="I247" s="114"/>
      <c r="J247" s="85">
        <f t="shared" si="8"/>
        <v>0</v>
      </c>
    </row>
    <row r="248" spans="1:10" ht="78" customHeight="1">
      <c r="A248" s="63" t="s">
        <v>150</v>
      </c>
      <c r="B248" s="64"/>
      <c r="C248" s="55" t="s">
        <v>163</v>
      </c>
      <c r="D248" s="81"/>
      <c r="E248" s="94" t="s">
        <v>85</v>
      </c>
      <c r="F248" s="93">
        <v>1</v>
      </c>
      <c r="G248" s="81"/>
      <c r="H248" s="32"/>
      <c r="I248" s="85"/>
      <c r="J248" s="85">
        <f t="shared" si="8"/>
        <v>0</v>
      </c>
    </row>
    <row r="249" spans="1:10">
      <c r="A249" s="104"/>
      <c r="B249" s="102"/>
      <c r="C249" s="103"/>
      <c r="D249" s="102"/>
      <c r="E249" s="104"/>
      <c r="F249" s="105"/>
      <c r="G249" s="102"/>
      <c r="H249" s="143"/>
      <c r="I249" s="114"/>
      <c r="J249" s="85">
        <f t="shared" si="8"/>
        <v>0</v>
      </c>
    </row>
    <row r="250" spans="1:10" ht="78" customHeight="1">
      <c r="A250" s="63" t="s">
        <v>204</v>
      </c>
      <c r="B250" s="64"/>
      <c r="C250" s="55" t="s">
        <v>164</v>
      </c>
      <c r="D250" s="81"/>
      <c r="E250" s="94" t="s">
        <v>85</v>
      </c>
      <c r="F250" s="93">
        <v>1</v>
      </c>
      <c r="G250" s="81"/>
      <c r="H250" s="32"/>
      <c r="I250" s="85"/>
      <c r="J250" s="85">
        <f t="shared" si="8"/>
        <v>0</v>
      </c>
    </row>
    <row r="251" spans="1:10">
      <c r="A251" s="104"/>
      <c r="B251" s="102"/>
      <c r="C251" s="103"/>
      <c r="D251" s="102"/>
      <c r="E251" s="104"/>
      <c r="F251" s="105"/>
      <c r="G251" s="102"/>
      <c r="H251" s="143"/>
      <c r="I251" s="114"/>
      <c r="J251" s="85">
        <f t="shared" si="8"/>
        <v>0</v>
      </c>
    </row>
    <row r="252" spans="1:10" ht="78" customHeight="1">
      <c r="A252" s="63" t="s">
        <v>205</v>
      </c>
      <c r="B252" s="64"/>
      <c r="C252" s="55" t="s">
        <v>270</v>
      </c>
      <c r="D252" s="81"/>
      <c r="E252" s="94" t="s">
        <v>85</v>
      </c>
      <c r="F252" s="93">
        <v>2</v>
      </c>
      <c r="G252" s="81"/>
      <c r="H252" s="32"/>
      <c r="I252" s="85"/>
      <c r="J252" s="85">
        <f t="shared" si="8"/>
        <v>0</v>
      </c>
    </row>
    <row r="253" spans="1:10">
      <c r="A253" s="104"/>
      <c r="B253" s="102"/>
      <c r="C253" s="103"/>
      <c r="D253" s="102"/>
      <c r="E253" s="104"/>
      <c r="F253" s="105"/>
      <c r="G253" s="102"/>
      <c r="H253" s="143"/>
      <c r="I253" s="114"/>
      <c r="J253" s="85">
        <f t="shared" si="8"/>
        <v>0</v>
      </c>
    </row>
    <row r="254" spans="1:10" ht="117" customHeight="1">
      <c r="A254" s="63" t="s">
        <v>206</v>
      </c>
      <c r="B254" s="64"/>
      <c r="C254" s="55" t="s">
        <v>275</v>
      </c>
      <c r="D254" s="81"/>
      <c r="E254" s="94" t="s">
        <v>85</v>
      </c>
      <c r="F254" s="93">
        <v>1</v>
      </c>
      <c r="G254" s="81"/>
      <c r="H254" s="32"/>
      <c r="I254" s="85"/>
      <c r="J254" s="85">
        <f t="shared" si="8"/>
        <v>0</v>
      </c>
    </row>
    <row r="255" spans="1:10">
      <c r="A255" s="104"/>
      <c r="B255" s="102"/>
      <c r="C255" s="103"/>
      <c r="D255" s="102"/>
      <c r="E255" s="104"/>
      <c r="F255" s="105"/>
      <c r="G255" s="102"/>
      <c r="H255" s="143"/>
      <c r="I255" s="114"/>
      <c r="J255" s="85">
        <f t="shared" si="8"/>
        <v>0</v>
      </c>
    </row>
    <row r="256" spans="1:10" ht="162" customHeight="1">
      <c r="A256" s="63" t="s">
        <v>271</v>
      </c>
      <c r="B256" s="64"/>
      <c r="C256" s="55" t="s">
        <v>274</v>
      </c>
      <c r="D256" s="81"/>
      <c r="E256" s="94" t="s">
        <v>85</v>
      </c>
      <c r="F256" s="93">
        <v>1</v>
      </c>
      <c r="G256" s="81"/>
      <c r="H256" s="32"/>
      <c r="I256" s="85"/>
      <c r="J256" s="85">
        <f t="shared" si="8"/>
        <v>0</v>
      </c>
    </row>
    <row r="257" spans="1:10">
      <c r="A257" s="104"/>
      <c r="B257" s="102"/>
      <c r="C257" s="103"/>
      <c r="D257" s="102"/>
      <c r="E257" s="104"/>
      <c r="F257" s="105"/>
      <c r="G257" s="102"/>
      <c r="H257" s="143"/>
      <c r="I257" s="114"/>
      <c r="J257" s="85">
        <f t="shared" si="8"/>
        <v>0</v>
      </c>
    </row>
    <row r="258" spans="1:10" ht="36.75" customHeight="1">
      <c r="A258" s="63" t="s">
        <v>272</v>
      </c>
      <c r="B258" s="64"/>
      <c r="C258" s="136" t="s">
        <v>165</v>
      </c>
      <c r="D258" s="81"/>
      <c r="E258" s="94" t="s">
        <v>92</v>
      </c>
      <c r="F258" s="93">
        <v>1</v>
      </c>
      <c r="G258" s="81"/>
      <c r="H258" s="32"/>
      <c r="I258" s="85"/>
      <c r="J258" s="85">
        <f>SUM(F258*H258)</f>
        <v>0</v>
      </c>
    </row>
    <row r="259" spans="1:10">
      <c r="A259" s="104"/>
      <c r="B259" s="102"/>
      <c r="C259" s="103"/>
      <c r="D259" s="102"/>
      <c r="E259" s="104"/>
      <c r="F259" s="105"/>
      <c r="G259" s="102"/>
      <c r="H259" s="143"/>
      <c r="I259" s="114"/>
      <c r="J259" s="85">
        <f t="shared" ref="J259:J260" si="9">SUM(F259*H259)</f>
        <v>0</v>
      </c>
    </row>
    <row r="260" spans="1:10" ht="36.75" customHeight="1">
      <c r="A260" s="63" t="s">
        <v>273</v>
      </c>
      <c r="B260" s="64"/>
      <c r="C260" s="136" t="s">
        <v>183</v>
      </c>
      <c r="D260" s="81"/>
      <c r="E260" s="94" t="s">
        <v>92</v>
      </c>
      <c r="F260" s="93">
        <v>1</v>
      </c>
      <c r="G260" s="81"/>
      <c r="H260" s="32"/>
      <c r="I260" s="85"/>
      <c r="J260" s="85">
        <f t="shared" si="9"/>
        <v>0</v>
      </c>
    </row>
    <row r="261" spans="1:10">
      <c r="A261" s="104"/>
      <c r="B261" s="102"/>
      <c r="C261" s="102"/>
      <c r="D261" s="102"/>
      <c r="E261" s="104"/>
      <c r="F261" s="105"/>
      <c r="G261" s="102"/>
      <c r="H261" s="104"/>
      <c r="I261" s="104"/>
      <c r="J261" s="104"/>
    </row>
    <row r="262" spans="1:10">
      <c r="A262" s="104"/>
      <c r="B262" s="102"/>
      <c r="C262" s="102"/>
      <c r="D262" s="102"/>
      <c r="E262" s="104"/>
      <c r="F262" s="105"/>
      <c r="G262" s="102"/>
      <c r="H262" s="104"/>
      <c r="I262" s="104"/>
      <c r="J262" s="104"/>
    </row>
    <row r="263" spans="1:10">
      <c r="A263" s="172" t="s">
        <v>166</v>
      </c>
      <c r="B263" s="172"/>
      <c r="C263" s="172"/>
      <c r="D263" s="172"/>
      <c r="E263" s="172"/>
      <c r="F263" s="173">
        <f>SUM(J226:J260)</f>
        <v>0</v>
      </c>
      <c r="G263" s="173"/>
      <c r="H263" s="173"/>
      <c r="I263" s="173"/>
      <c r="J263" s="173"/>
    </row>
    <row r="264" spans="1:10">
      <c r="A264" s="104"/>
      <c r="B264" s="102"/>
      <c r="C264" s="102"/>
      <c r="D264" s="102"/>
      <c r="E264" s="104"/>
      <c r="F264" s="105"/>
      <c r="G264" s="102"/>
      <c r="H264" s="104"/>
      <c r="I264" s="104"/>
      <c r="J264" s="114"/>
    </row>
    <row r="265" spans="1:10">
      <c r="A265" s="104"/>
      <c r="B265" s="102"/>
      <c r="C265" s="102"/>
      <c r="D265" s="102"/>
      <c r="E265" s="104"/>
      <c r="F265" s="105"/>
      <c r="G265" s="102"/>
      <c r="H265" s="104"/>
      <c r="I265" s="104"/>
      <c r="J265" s="104"/>
    </row>
    <row r="266" spans="1:10">
      <c r="A266" s="104"/>
      <c r="B266" s="102"/>
      <c r="C266" s="102"/>
      <c r="D266" s="102"/>
      <c r="E266" s="104"/>
      <c r="F266" s="105"/>
      <c r="G266" s="102"/>
      <c r="H266" s="104"/>
      <c r="I266" s="104"/>
      <c r="J266" s="104"/>
    </row>
    <row r="267" spans="1:10">
      <c r="A267" s="104"/>
      <c r="B267" s="102"/>
      <c r="C267" s="102"/>
      <c r="D267" s="102"/>
      <c r="E267" s="104"/>
      <c r="F267" s="105"/>
      <c r="G267" s="102"/>
      <c r="H267" s="104"/>
      <c r="I267" s="104"/>
      <c r="J267" s="104"/>
    </row>
    <row r="268" spans="1:10">
      <c r="A268" s="174" t="s">
        <v>34</v>
      </c>
      <c r="B268" s="174"/>
      <c r="C268" s="174"/>
      <c r="D268" s="174"/>
      <c r="E268" s="174"/>
      <c r="F268" s="174"/>
      <c r="G268" s="174"/>
      <c r="H268" s="174"/>
      <c r="I268" s="174"/>
      <c r="J268" s="174"/>
    </row>
    <row r="269" spans="1:10">
      <c r="A269" s="174"/>
      <c r="B269" s="174"/>
      <c r="C269" s="174"/>
      <c r="D269" s="174"/>
      <c r="E269" s="174"/>
      <c r="F269" s="174"/>
      <c r="G269" s="174"/>
      <c r="H269" s="174"/>
      <c r="I269" s="174"/>
      <c r="J269" s="174"/>
    </row>
    <row r="270" spans="1:10">
      <c r="A270" s="104"/>
      <c r="B270" s="102"/>
      <c r="C270" s="102"/>
      <c r="D270" s="102"/>
      <c r="E270" s="104"/>
      <c r="F270" s="105"/>
      <c r="G270" s="102"/>
      <c r="H270" s="104"/>
      <c r="I270" s="104"/>
      <c r="J270" s="104"/>
    </row>
    <row r="271" spans="1:10">
      <c r="A271" s="104"/>
      <c r="B271" s="102"/>
      <c r="C271" s="102"/>
      <c r="D271" s="102"/>
      <c r="E271" s="104"/>
      <c r="F271" s="105"/>
      <c r="G271" s="102"/>
      <c r="H271" s="104"/>
      <c r="I271" s="104"/>
      <c r="J271" s="104"/>
    </row>
    <row r="272" spans="1:10" ht="19.5" customHeight="1">
      <c r="A272" s="117" t="s">
        <v>19</v>
      </c>
      <c r="B272" s="64"/>
      <c r="C272" s="137" t="s">
        <v>167</v>
      </c>
      <c r="D272" s="81"/>
      <c r="E272" s="120"/>
      <c r="F272" s="170">
        <f>F35</f>
        <v>0</v>
      </c>
      <c r="G272" s="171"/>
      <c r="H272" s="171"/>
      <c r="I272" s="171"/>
      <c r="J272" s="171"/>
    </row>
    <row r="273" spans="1:10">
      <c r="A273" s="104"/>
      <c r="B273" s="102"/>
      <c r="C273" s="102"/>
      <c r="D273" s="102"/>
      <c r="E273" s="104"/>
      <c r="F273" s="105"/>
      <c r="G273" s="102"/>
      <c r="H273" s="104"/>
      <c r="I273" s="104"/>
      <c r="J273" s="104"/>
    </row>
    <row r="274" spans="1:10" ht="19.5" customHeight="1">
      <c r="A274" s="117" t="s">
        <v>70</v>
      </c>
      <c r="B274" s="64"/>
      <c r="C274" s="137" t="s">
        <v>28</v>
      </c>
      <c r="D274" s="81"/>
      <c r="E274" s="120"/>
      <c r="F274" s="170">
        <f>F76</f>
        <v>0</v>
      </c>
      <c r="G274" s="171"/>
      <c r="H274" s="171"/>
      <c r="I274" s="171"/>
      <c r="J274" s="171"/>
    </row>
    <row r="275" spans="1:10">
      <c r="A275" s="104"/>
      <c r="B275" s="102"/>
      <c r="C275" s="102"/>
      <c r="D275" s="102"/>
      <c r="E275" s="104"/>
      <c r="F275" s="105"/>
      <c r="G275" s="102"/>
      <c r="H275" s="104"/>
      <c r="I275" s="104"/>
      <c r="J275" s="104"/>
    </row>
    <row r="276" spans="1:10" ht="19.5" customHeight="1">
      <c r="A276" s="117" t="s">
        <v>73</v>
      </c>
      <c r="B276" s="64"/>
      <c r="C276" s="137" t="s">
        <v>30</v>
      </c>
      <c r="D276" s="81"/>
      <c r="E276" s="120"/>
      <c r="F276" s="170">
        <f>F95</f>
        <v>0</v>
      </c>
      <c r="G276" s="171"/>
      <c r="H276" s="171"/>
      <c r="I276" s="171"/>
      <c r="J276" s="171"/>
    </row>
    <row r="277" spans="1:10">
      <c r="A277" s="104"/>
      <c r="B277" s="102"/>
      <c r="C277" s="102"/>
      <c r="D277" s="102"/>
      <c r="E277" s="104"/>
      <c r="F277" s="105"/>
      <c r="G277" s="102"/>
      <c r="H277" s="104"/>
      <c r="I277" s="104"/>
      <c r="J277" s="104"/>
    </row>
    <row r="278" spans="1:10" ht="33.75" customHeight="1">
      <c r="A278" s="117" t="s">
        <v>74</v>
      </c>
      <c r="B278" s="64"/>
      <c r="C278" s="137" t="s">
        <v>168</v>
      </c>
      <c r="D278" s="81"/>
      <c r="E278" s="120"/>
      <c r="F278" s="170">
        <f>F116</f>
        <v>0</v>
      </c>
      <c r="G278" s="171"/>
      <c r="H278" s="171"/>
      <c r="I278" s="171"/>
      <c r="J278" s="171"/>
    </row>
    <row r="279" spans="1:10">
      <c r="A279" s="104"/>
      <c r="B279" s="102"/>
      <c r="C279" s="102"/>
      <c r="D279" s="102"/>
      <c r="E279" s="104"/>
      <c r="F279" s="105"/>
      <c r="G279" s="102"/>
      <c r="H279" s="104"/>
      <c r="I279" s="104"/>
      <c r="J279" s="104"/>
    </row>
    <row r="280" spans="1:10" ht="19.5" customHeight="1">
      <c r="A280" s="117" t="s">
        <v>75</v>
      </c>
      <c r="B280" s="64"/>
      <c r="C280" s="137" t="s">
        <v>33</v>
      </c>
      <c r="D280" s="81"/>
      <c r="E280" s="120"/>
      <c r="F280" s="170">
        <f>F140</f>
        <v>0</v>
      </c>
      <c r="G280" s="171"/>
      <c r="H280" s="171"/>
      <c r="I280" s="171"/>
      <c r="J280" s="171"/>
    </row>
    <row r="281" spans="1:10">
      <c r="A281" s="104"/>
      <c r="B281" s="102"/>
      <c r="C281" s="102"/>
      <c r="D281" s="102"/>
      <c r="E281" s="104"/>
      <c r="F281" s="105"/>
      <c r="G281" s="102"/>
      <c r="H281" s="104"/>
      <c r="I281" s="104"/>
      <c r="J281" s="104"/>
    </row>
    <row r="282" spans="1:10" ht="19.5" customHeight="1">
      <c r="A282" s="117" t="s">
        <v>76</v>
      </c>
      <c r="B282" s="64"/>
      <c r="C282" s="137" t="s">
        <v>169</v>
      </c>
      <c r="D282" s="81"/>
      <c r="E282" s="120"/>
      <c r="F282" s="170">
        <f>F156</f>
        <v>0</v>
      </c>
      <c r="G282" s="171"/>
      <c r="H282" s="171"/>
      <c r="I282" s="171"/>
      <c r="J282" s="171"/>
    </row>
    <row r="283" spans="1:10">
      <c r="A283" s="104"/>
      <c r="B283" s="102"/>
      <c r="C283" s="102"/>
      <c r="D283" s="102"/>
      <c r="E283" s="104"/>
      <c r="F283" s="105"/>
      <c r="G283" s="102"/>
      <c r="H283" s="104"/>
      <c r="I283" s="104"/>
      <c r="J283" s="104"/>
    </row>
    <row r="284" spans="1:10" ht="19.5" customHeight="1">
      <c r="A284" s="117" t="s">
        <v>77</v>
      </c>
      <c r="B284" s="64"/>
      <c r="C284" s="137" t="s">
        <v>170</v>
      </c>
      <c r="D284" s="81"/>
      <c r="E284" s="120"/>
      <c r="F284" s="170">
        <f>F176</f>
        <v>0</v>
      </c>
      <c r="G284" s="171"/>
      <c r="H284" s="171"/>
      <c r="I284" s="171"/>
      <c r="J284" s="171"/>
    </row>
    <row r="285" spans="1:10">
      <c r="A285" s="104"/>
      <c r="B285" s="102"/>
      <c r="C285" s="102"/>
      <c r="D285" s="102"/>
      <c r="E285" s="104"/>
      <c r="F285" s="105"/>
      <c r="G285" s="102"/>
      <c r="H285" s="104"/>
      <c r="I285" s="104"/>
      <c r="J285" s="104"/>
    </row>
    <row r="286" spans="1:10" ht="24.75" customHeight="1">
      <c r="A286" s="117" t="s">
        <v>78</v>
      </c>
      <c r="B286" s="64"/>
      <c r="C286" s="138" t="s">
        <v>171</v>
      </c>
      <c r="D286" s="81"/>
      <c r="E286" s="120"/>
      <c r="F286" s="170">
        <f>F214</f>
        <v>0</v>
      </c>
      <c r="G286" s="171"/>
      <c r="H286" s="171"/>
      <c r="I286" s="171"/>
      <c r="J286" s="171"/>
    </row>
    <row r="287" spans="1:10">
      <c r="A287" s="104"/>
      <c r="B287" s="102"/>
      <c r="C287" s="102"/>
      <c r="D287" s="102"/>
      <c r="E287" s="104"/>
      <c r="F287" s="105"/>
      <c r="G287" s="102"/>
      <c r="H287" s="104"/>
      <c r="I287" s="104"/>
      <c r="J287" s="104"/>
    </row>
    <row r="288" spans="1:10" ht="19.5" customHeight="1">
      <c r="A288" s="117" t="s">
        <v>79</v>
      </c>
      <c r="B288" s="64"/>
      <c r="C288" s="137" t="s">
        <v>172</v>
      </c>
      <c r="D288" s="81"/>
      <c r="E288" s="120"/>
      <c r="F288" s="170">
        <f>F263</f>
        <v>0</v>
      </c>
      <c r="G288" s="171"/>
      <c r="H288" s="171"/>
      <c r="I288" s="171"/>
      <c r="J288" s="171"/>
    </row>
    <row r="289" spans="1:10" ht="19.5" customHeight="1">
      <c r="A289" s="117"/>
      <c r="B289" s="64"/>
      <c r="C289" s="137"/>
      <c r="D289" s="73"/>
      <c r="E289" s="120"/>
      <c r="F289" s="139"/>
      <c r="G289" s="118"/>
      <c r="H289" s="118"/>
      <c r="I289" s="118"/>
      <c r="J289" s="118"/>
    </row>
    <row r="290" spans="1:10" ht="19.5" customHeight="1">
      <c r="A290" s="117"/>
      <c r="B290" s="64"/>
      <c r="C290" s="137"/>
      <c r="D290" s="73"/>
      <c r="E290" s="120"/>
      <c r="F290" s="140"/>
      <c r="G290" s="122"/>
      <c r="H290" s="122"/>
      <c r="I290" s="122"/>
      <c r="J290" s="122"/>
    </row>
    <row r="291" spans="1:10" ht="15.75">
      <c r="A291" s="104"/>
      <c r="B291" s="102"/>
      <c r="C291" s="141" t="s">
        <v>174</v>
      </c>
      <c r="D291" s="102"/>
      <c r="E291" s="104"/>
      <c r="F291" s="166">
        <f>SUM(F272:J288)</f>
        <v>0</v>
      </c>
      <c r="G291" s="167"/>
      <c r="H291" s="167"/>
      <c r="I291" s="167"/>
      <c r="J291" s="167"/>
    </row>
    <row r="292" spans="1:10" ht="15.75">
      <c r="A292" s="104"/>
      <c r="B292" s="102"/>
      <c r="C292" s="142"/>
      <c r="D292" s="102"/>
      <c r="E292" s="104"/>
      <c r="F292" s="165"/>
      <c r="G292" s="165"/>
      <c r="H292" s="165"/>
      <c r="I292" s="165"/>
      <c r="J292" s="165"/>
    </row>
    <row r="293" spans="1:10" ht="15.75">
      <c r="A293" s="104"/>
      <c r="B293" s="102"/>
      <c r="C293" s="141" t="s">
        <v>173</v>
      </c>
      <c r="D293" s="102"/>
      <c r="E293" s="104"/>
      <c r="F293" s="168">
        <f>F291*1.25</f>
        <v>0</v>
      </c>
      <c r="G293" s="169"/>
      <c r="H293" s="169"/>
      <c r="I293" s="169"/>
      <c r="J293" s="169"/>
    </row>
    <row r="294" spans="1:10">
      <c r="C294" s="30"/>
    </row>
  </sheetData>
  <sheetProtection password="CE28" sheet="1" objects="1" scenarios="1" selectLockedCells="1"/>
  <mergeCells count="112">
    <mergeCell ref="A35:E35"/>
    <mergeCell ref="F35:J35"/>
    <mergeCell ref="A37:J38"/>
    <mergeCell ref="A39:J39"/>
    <mergeCell ref="C41:J41"/>
    <mergeCell ref="A1:J2"/>
    <mergeCell ref="A3:J3"/>
    <mergeCell ref="C4:J4"/>
    <mergeCell ref="A6:A7"/>
    <mergeCell ref="C6:C7"/>
    <mergeCell ref="E6:E7"/>
    <mergeCell ref="F6:F7"/>
    <mergeCell ref="H6:H7"/>
    <mergeCell ref="J6:J7"/>
    <mergeCell ref="J43:J44"/>
    <mergeCell ref="A76:E76"/>
    <mergeCell ref="F76:J76"/>
    <mergeCell ref="A43:A44"/>
    <mergeCell ref="C43:C44"/>
    <mergeCell ref="E43:E44"/>
    <mergeCell ref="F43:F44"/>
    <mergeCell ref="H43:H44"/>
    <mergeCell ref="A95:E95"/>
    <mergeCell ref="F95:J95"/>
    <mergeCell ref="A97:J98"/>
    <mergeCell ref="A78:J79"/>
    <mergeCell ref="A80:J80"/>
    <mergeCell ref="C82:J82"/>
    <mergeCell ref="A84:A85"/>
    <mergeCell ref="C84:C85"/>
    <mergeCell ref="E84:E85"/>
    <mergeCell ref="F84:F85"/>
    <mergeCell ref="H84:H85"/>
    <mergeCell ref="J84:J85"/>
    <mergeCell ref="A116:E116"/>
    <mergeCell ref="F116:J116"/>
    <mergeCell ref="A118:J119"/>
    <mergeCell ref="A99:J99"/>
    <mergeCell ref="C101:J101"/>
    <mergeCell ref="A103:A104"/>
    <mergeCell ref="C103:C104"/>
    <mergeCell ref="E103:E104"/>
    <mergeCell ref="F103:F104"/>
    <mergeCell ref="H103:H104"/>
    <mergeCell ref="J103:J104"/>
    <mergeCell ref="A140:E140"/>
    <mergeCell ref="F140:J140"/>
    <mergeCell ref="A142:J143"/>
    <mergeCell ref="A144:J144"/>
    <mergeCell ref="C146:J146"/>
    <mergeCell ref="A120:J120"/>
    <mergeCell ref="C122:J122"/>
    <mergeCell ref="A124:A125"/>
    <mergeCell ref="C124:C125"/>
    <mergeCell ref="E124:E125"/>
    <mergeCell ref="F124:F125"/>
    <mergeCell ref="H124:H125"/>
    <mergeCell ref="J124:J125"/>
    <mergeCell ref="J148:J149"/>
    <mergeCell ref="A156:E156"/>
    <mergeCell ref="F156:J156"/>
    <mergeCell ref="A158:J159"/>
    <mergeCell ref="A160:J160"/>
    <mergeCell ref="A148:A149"/>
    <mergeCell ref="C148:C149"/>
    <mergeCell ref="E148:E149"/>
    <mergeCell ref="F148:F149"/>
    <mergeCell ref="H148:H149"/>
    <mergeCell ref="A176:E176"/>
    <mergeCell ref="F176:J176"/>
    <mergeCell ref="A178:J179"/>
    <mergeCell ref="A180:J180"/>
    <mergeCell ref="C182:J182"/>
    <mergeCell ref="C162:J162"/>
    <mergeCell ref="A164:A165"/>
    <mergeCell ref="C164:C165"/>
    <mergeCell ref="E164:E165"/>
    <mergeCell ref="F164:F165"/>
    <mergeCell ref="H164:H165"/>
    <mergeCell ref="J164:J165"/>
    <mergeCell ref="J184:J185"/>
    <mergeCell ref="A214:E214"/>
    <mergeCell ref="F214:J214"/>
    <mergeCell ref="A215:J216"/>
    <mergeCell ref="A217:J217"/>
    <mergeCell ref="A184:A185"/>
    <mergeCell ref="C184:C185"/>
    <mergeCell ref="E184:E185"/>
    <mergeCell ref="F184:F185"/>
    <mergeCell ref="H184:H185"/>
    <mergeCell ref="A263:E263"/>
    <mergeCell ref="F263:J263"/>
    <mergeCell ref="A268:J269"/>
    <mergeCell ref="F272:J272"/>
    <mergeCell ref="F274:J274"/>
    <mergeCell ref="C219:J219"/>
    <mergeCell ref="A221:A222"/>
    <mergeCell ref="C221:C222"/>
    <mergeCell ref="E221:E222"/>
    <mergeCell ref="F221:F222"/>
    <mergeCell ref="H221:H222"/>
    <mergeCell ref="J221:J222"/>
    <mergeCell ref="F292:J292"/>
    <mergeCell ref="F291:J291"/>
    <mergeCell ref="F293:J293"/>
    <mergeCell ref="F284:J284"/>
    <mergeCell ref="F286:J286"/>
    <mergeCell ref="F288:J288"/>
    <mergeCell ref="F276:J276"/>
    <mergeCell ref="F278:J278"/>
    <mergeCell ref="F280:J280"/>
    <mergeCell ref="F282:J282"/>
  </mergeCells>
  <pageMargins left="0.70866141732283472" right="0.70866141732283472" top="1.299212598425197" bottom="0.55118110236220474" header="0.31496062992125984" footer="0.31496062992125984"/>
  <pageSetup paperSize="9" scale="96" orientation="portrait" verticalDpi="0" r:id="rId1"/>
  <headerFooter>
    <oddHeader xml:space="preserve">&amp;L&amp;"Times New Roman,Uobičajeno"&amp;9Lokacija: Benkovac, 
Knezova Šubića Bribirskih 17b, 1.kat&amp;C&amp;"Times New Roman,Uobičajeno"&amp;9TROŠKOVNIK
Sanacija stana&amp;R&amp;"Times New Roman,Uobičajeno"&amp;9Šifra stana:    
Površina stana: 42,56 m² </oddHeader>
    <oddFooter>&amp;C&amp;8Stranica &amp;P od &amp;N</oddFooter>
  </headerFooter>
  <rowBreaks count="13" manualBreakCount="13">
    <brk id="35" max="16383" man="1"/>
    <brk id="50" max="16383" man="1"/>
    <brk id="62" max="16383" man="1"/>
    <brk id="76" max="16383" man="1"/>
    <brk id="96" max="16383" man="1"/>
    <brk id="116" max="16383" man="1"/>
    <brk id="133" max="16383" man="1"/>
    <brk id="140" max="16383" man="1"/>
    <brk id="157" max="16383" man="1"/>
    <brk id="176" max="16383" man="1"/>
    <brk id="214" max="16383" man="1"/>
    <brk id="255" max="9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Saša Dolenac</cp:lastModifiedBy>
  <cp:lastPrinted>2018-08-08T18:47:46Z</cp:lastPrinted>
  <dcterms:created xsi:type="dcterms:W3CDTF">2014-12-31T09:41:39Z</dcterms:created>
  <dcterms:modified xsi:type="dcterms:W3CDTF">2018-09-10T07:20:25Z</dcterms:modified>
</cp:coreProperties>
</file>